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 yWindow="468" windowWidth="15768" windowHeight="12372"/>
  </bookViews>
  <sheets>
    <sheet name="приложение" sheetId="5" r:id="rId1"/>
  </sheets>
  <definedNames>
    <definedName name="_xlnm._FilterDatabase" localSheetId="0" hidden="1">приложение!$A$3:$F$463</definedName>
    <definedName name="_xlnm.Print_Titles" localSheetId="0">приложение!$3:$3</definedName>
    <definedName name="_xlnm.Print_Area" localSheetId="0">приложение!$A$1:$G$463</definedName>
  </definedNames>
  <calcPr calcId="145621"/>
</workbook>
</file>

<file path=xl/calcChain.xml><?xml version="1.0" encoding="utf-8"?>
<calcChain xmlns="http://schemas.openxmlformats.org/spreadsheetml/2006/main">
  <c r="G5" i="5" l="1"/>
  <c r="G6" i="5"/>
  <c r="G7" i="5"/>
  <c r="G8" i="5"/>
  <c r="G9" i="5"/>
  <c r="G10" i="5"/>
  <c r="G11" i="5"/>
  <c r="G12" i="5"/>
  <c r="G13" i="5"/>
  <c r="G14" i="5"/>
  <c r="G15" i="5"/>
  <c r="G17" i="5"/>
  <c r="G18" i="5"/>
  <c r="G19" i="5"/>
  <c r="G20" i="5"/>
  <c r="G21" i="5"/>
  <c r="G22" i="5"/>
  <c r="G23" i="5"/>
  <c r="G24" i="5"/>
  <c r="G25" i="5"/>
  <c r="G26" i="5"/>
  <c r="G28" i="5"/>
  <c r="G29" i="5"/>
  <c r="G30" i="5"/>
  <c r="G31" i="5"/>
  <c r="G32" i="5"/>
  <c r="G33" i="5"/>
  <c r="G34" i="5"/>
  <c r="G35" i="5"/>
  <c r="G36" i="5"/>
  <c r="G37" i="5"/>
  <c r="G38" i="5"/>
  <c r="G39" i="5"/>
  <c r="G40" i="5"/>
  <c r="G41" i="5"/>
  <c r="G42" i="5"/>
  <c r="G43" i="5"/>
  <c r="G44" i="5"/>
  <c r="G45" i="5"/>
  <c r="G46" i="5"/>
  <c r="G47" i="5"/>
  <c r="G48" i="5"/>
  <c r="G49" i="5"/>
  <c r="G50" i="5"/>
  <c r="G54" i="5"/>
  <c r="G55" i="5"/>
  <c r="G56" i="5"/>
  <c r="G57" i="5"/>
  <c r="G58" i="5"/>
  <c r="G59" i="5"/>
  <c r="G60" i="5"/>
  <c r="G61" i="5"/>
  <c r="G62" i="5"/>
  <c r="G63" i="5"/>
  <c r="G64" i="5"/>
  <c r="G65" i="5"/>
  <c r="G66" i="5"/>
  <c r="G67" i="5"/>
  <c r="G68" i="5"/>
  <c r="G71" i="5"/>
  <c r="G72" i="5"/>
  <c r="G73" i="5"/>
  <c r="G74" i="5"/>
  <c r="G75" i="5"/>
  <c r="G76" i="5"/>
  <c r="G77" i="5"/>
  <c r="G78" i="5"/>
  <c r="G79" i="5"/>
  <c r="G80" i="5"/>
  <c r="G81" i="5"/>
  <c r="G82" i="5"/>
  <c r="G83" i="5"/>
  <c r="G84" i="5"/>
  <c r="G85" i="5"/>
  <c r="G86" i="5"/>
  <c r="G88" i="5"/>
  <c r="G89" i="5"/>
  <c r="G90" i="5"/>
  <c r="G91" i="5"/>
  <c r="G92" i="5"/>
  <c r="G93" i="5"/>
  <c r="G94" i="5"/>
  <c r="G98" i="5"/>
  <c r="G99" i="5"/>
  <c r="G100" i="5"/>
  <c r="G101" i="5"/>
  <c r="G102" i="5"/>
  <c r="G103" i="5"/>
  <c r="G104" i="5"/>
  <c r="G107" i="5"/>
  <c r="G110" i="5"/>
  <c r="G111" i="5"/>
  <c r="G112" i="5"/>
  <c r="G113" i="5"/>
  <c r="G114" i="5"/>
  <c r="G115" i="5"/>
  <c r="G116" i="5"/>
  <c r="G120" i="5"/>
  <c r="G121" i="5"/>
  <c r="G122" i="5"/>
  <c r="G123" i="5"/>
  <c r="G124" i="5"/>
  <c r="G125" i="5"/>
  <c r="G126" i="5"/>
  <c r="G127" i="5"/>
  <c r="G128" i="5"/>
  <c r="G129" i="5"/>
  <c r="G130" i="5"/>
  <c r="G131" i="5"/>
  <c r="G132" i="5"/>
  <c r="G133" i="5"/>
  <c r="G134" i="5"/>
  <c r="G135" i="5"/>
  <c r="G136" i="5"/>
  <c r="G137" i="5"/>
  <c r="G138" i="5"/>
  <c r="G139" i="5"/>
  <c r="G140" i="5"/>
  <c r="G141" i="5"/>
  <c r="G142" i="5"/>
  <c r="G143" i="5"/>
  <c r="G144" i="5"/>
  <c r="G145" i="5"/>
  <c r="G146" i="5"/>
  <c r="G147" i="5"/>
  <c r="G148" i="5"/>
  <c r="G149" i="5"/>
  <c r="G150" i="5"/>
  <c r="G151" i="5"/>
  <c r="G152" i="5"/>
  <c r="G153" i="5"/>
  <c r="G154" i="5"/>
  <c r="G155" i="5"/>
  <c r="G156" i="5"/>
  <c r="G157" i="5"/>
  <c r="G158" i="5"/>
  <c r="G159" i="5"/>
  <c r="G162" i="5"/>
  <c r="G163" i="5"/>
  <c r="G164" i="5"/>
  <c r="G165" i="5"/>
  <c r="G166" i="5"/>
  <c r="G167" i="5"/>
  <c r="G168" i="5"/>
  <c r="G169" i="5"/>
  <c r="G170" i="5"/>
  <c r="G171" i="5"/>
  <c r="G172" i="5"/>
  <c r="G173" i="5"/>
  <c r="G174" i="5"/>
  <c r="G175" i="5"/>
  <c r="G176" i="5"/>
  <c r="G177" i="5"/>
  <c r="G180" i="5"/>
  <c r="G181" i="5"/>
  <c r="G183" i="5"/>
  <c r="G184" i="5"/>
  <c r="G185" i="5"/>
  <c r="G186" i="5"/>
  <c r="G187" i="5"/>
  <c r="G188" i="5"/>
  <c r="G189" i="5"/>
  <c r="G194" i="5"/>
  <c r="G195" i="5"/>
  <c r="G196" i="5"/>
  <c r="G197" i="5"/>
  <c r="G198" i="5"/>
  <c r="G199" i="5"/>
  <c r="G200" i="5"/>
  <c r="G203" i="5"/>
  <c r="G204" i="5"/>
  <c r="G205" i="5"/>
  <c r="G206" i="5"/>
  <c r="G207" i="5"/>
  <c r="G208" i="5"/>
  <c r="G209" i="5"/>
  <c r="G210" i="5"/>
  <c r="G211" i="5"/>
  <c r="G212" i="5"/>
  <c r="G213" i="5"/>
  <c r="G214" i="5"/>
  <c r="G215" i="5"/>
  <c r="G216" i="5"/>
  <c r="G217" i="5"/>
  <c r="G218" i="5"/>
  <c r="G219" i="5"/>
  <c r="G220" i="5"/>
  <c r="G221" i="5"/>
  <c r="G222" i="5"/>
  <c r="G223" i="5"/>
  <c r="G224" i="5"/>
  <c r="G225" i="5"/>
  <c r="G226" i="5"/>
  <c r="G227" i="5"/>
  <c r="G228" i="5"/>
  <c r="G229" i="5"/>
  <c r="G232" i="5"/>
  <c r="G233" i="5"/>
  <c r="G235" i="5"/>
  <c r="G236" i="5"/>
  <c r="G237" i="5"/>
  <c r="G246" i="5"/>
  <c r="G247" i="5"/>
  <c r="G254" i="5"/>
  <c r="G255" i="5"/>
  <c r="G256" i="5"/>
  <c r="G257" i="5"/>
  <c r="G266" i="5"/>
  <c r="G267" i="5"/>
  <c r="G268" i="5"/>
  <c r="G269" i="5"/>
  <c r="G280" i="5"/>
  <c r="G281" i="5"/>
  <c r="G290" i="5"/>
  <c r="G293" i="5"/>
  <c r="G294" i="5"/>
  <c r="G295" i="5"/>
  <c r="G296" i="5"/>
  <c r="G297" i="5"/>
  <c r="G304" i="5"/>
  <c r="G305" i="5"/>
  <c r="G308" i="5"/>
  <c r="G309" i="5"/>
  <c r="G312" i="5"/>
  <c r="G313" i="5"/>
  <c r="G314" i="5"/>
  <c r="G315" i="5"/>
  <c r="G316" i="5"/>
  <c r="G317" i="5"/>
  <c r="G318" i="5"/>
  <c r="G319" i="5"/>
  <c r="G329" i="5"/>
  <c r="G330" i="5"/>
  <c r="G333" i="5"/>
  <c r="G336" i="5"/>
  <c r="G337" i="5"/>
  <c r="G341" i="5"/>
  <c r="G346" i="5"/>
  <c r="G347" i="5"/>
  <c r="G350" i="5"/>
  <c r="G351" i="5"/>
  <c r="G352" i="5"/>
  <c r="G353" i="5"/>
  <c r="G354" i="5"/>
  <c r="G355" i="5"/>
  <c r="G356" i="5"/>
  <c r="G357" i="5"/>
  <c r="G358" i="5"/>
  <c r="G359" i="5"/>
  <c r="G360" i="5"/>
  <c r="G361" i="5"/>
  <c r="G362" i="5"/>
  <c r="G363" i="5"/>
  <c r="G364" i="5"/>
  <c r="G365" i="5"/>
  <c r="G366" i="5"/>
  <c r="G367" i="5"/>
  <c r="G368" i="5"/>
  <c r="G371" i="5"/>
  <c r="G372" i="5"/>
  <c r="G375" i="5"/>
  <c r="G376" i="5"/>
  <c r="G377" i="5"/>
  <c r="G378" i="5"/>
  <c r="G379" i="5"/>
  <c r="G380" i="5"/>
  <c r="G381" i="5"/>
  <c r="G382" i="5"/>
  <c r="G386" i="5"/>
  <c r="G387" i="5"/>
  <c r="G388" i="5"/>
  <c r="G393" i="5"/>
  <c r="G394" i="5"/>
  <c r="G395" i="5"/>
  <c r="G396" i="5"/>
  <c r="G408" i="5"/>
  <c r="G409" i="5"/>
  <c r="G410" i="5"/>
  <c r="G411" i="5"/>
  <c r="G412" i="5"/>
  <c r="G413" i="5"/>
  <c r="G414" i="5"/>
  <c r="G418" i="5"/>
  <c r="G419" i="5"/>
  <c r="G420" i="5"/>
  <c r="G421" i="5"/>
  <c r="G422" i="5"/>
  <c r="G423" i="5"/>
  <c r="G424" i="5"/>
  <c r="G425" i="5"/>
  <c r="G426" i="5"/>
  <c r="G427" i="5"/>
  <c r="G428" i="5"/>
  <c r="G429" i="5"/>
  <c r="G433" i="5"/>
  <c r="G435" i="5"/>
  <c r="G438" i="5"/>
  <c r="G439" i="5"/>
  <c r="G440" i="5"/>
  <c r="G442" i="5"/>
  <c r="G443" i="5"/>
  <c r="G444" i="5"/>
  <c r="G445" i="5"/>
  <c r="G446" i="5"/>
  <c r="G447" i="5"/>
  <c r="G448" i="5"/>
  <c r="G449" i="5"/>
  <c r="G450" i="5"/>
  <c r="G451" i="5"/>
  <c r="G452" i="5"/>
  <c r="G453" i="5"/>
  <c r="G455" i="5"/>
  <c r="G456" i="5"/>
  <c r="G461" i="5"/>
  <c r="G462" i="5"/>
  <c r="G463" i="5"/>
  <c r="G4" i="5"/>
  <c r="C209" i="5"/>
  <c r="D209" i="5"/>
  <c r="C410" i="5"/>
  <c r="E295" i="5"/>
  <c r="D295" i="5"/>
  <c r="C295" i="5"/>
  <c r="E280" i="5"/>
  <c r="D280" i="5"/>
  <c r="C280" i="5"/>
  <c r="E246" i="5"/>
  <c r="D246" i="5"/>
  <c r="C246" i="5"/>
  <c r="C222" i="5"/>
  <c r="E227" i="5"/>
  <c r="D227" i="5"/>
  <c r="C227" i="5"/>
  <c r="E218" i="5"/>
  <c r="D218" i="5"/>
  <c r="C218" i="5"/>
  <c r="C216" i="5"/>
  <c r="C215" i="5" s="1"/>
  <c r="D216" i="5"/>
  <c r="D215" i="5" s="1"/>
  <c r="C206" i="5"/>
  <c r="D206" i="5"/>
  <c r="C201" i="5"/>
  <c r="D201" i="5"/>
  <c r="C194" i="5"/>
  <c r="D194" i="5"/>
  <c r="C190" i="5"/>
  <c r="D190" i="5"/>
  <c r="C160" i="5"/>
  <c r="D160" i="5"/>
  <c r="E149" i="5"/>
  <c r="D149" i="5"/>
  <c r="C149" i="5"/>
  <c r="C124" i="5"/>
  <c r="D124" i="5"/>
  <c r="C98" i="5"/>
  <c r="C92" i="5"/>
  <c r="C43" i="5"/>
  <c r="D43" i="5"/>
  <c r="C42" i="5"/>
  <c r="D42" i="5"/>
  <c r="C44" i="5"/>
  <c r="D44" i="5"/>
  <c r="C51" i="5"/>
  <c r="D51" i="5"/>
  <c r="C47" i="5"/>
  <c r="D47" i="5"/>
  <c r="E19" i="5"/>
  <c r="D19" i="5"/>
  <c r="C19" i="5"/>
  <c r="C10" i="5"/>
  <c r="C421" i="5"/>
  <c r="C420" i="5" s="1"/>
  <c r="C411" i="5"/>
  <c r="C409" i="5" s="1"/>
  <c r="C408" i="5" s="1"/>
  <c r="C405" i="5"/>
  <c r="C406" i="5"/>
  <c r="C403" i="5"/>
  <c r="C401" i="5"/>
  <c r="C399" i="5"/>
  <c r="C397" i="5"/>
  <c r="C395" i="5"/>
  <c r="C393" i="5"/>
  <c r="C391" i="5"/>
  <c r="C389" i="5"/>
  <c r="C386" i="5"/>
  <c r="C384" i="5"/>
  <c r="C381" i="5"/>
  <c r="C375" i="5"/>
  <c r="C373" i="5"/>
  <c r="C371" i="5"/>
  <c r="C369" i="5"/>
  <c r="C367" i="5"/>
  <c r="C365" i="5"/>
  <c r="C363" i="5"/>
  <c r="C360" i="5"/>
  <c r="C358" i="5"/>
  <c r="C356" i="5"/>
  <c r="C354" i="5"/>
  <c r="C352" i="5"/>
  <c r="C350" i="5"/>
  <c r="C348" i="5"/>
  <c r="C346" i="5"/>
  <c r="C344" i="5"/>
  <c r="C342" i="5"/>
  <c r="C338" i="5"/>
  <c r="C336" i="5"/>
  <c r="C334" i="5"/>
  <c r="C331" i="5"/>
  <c r="C329" i="5"/>
  <c r="C327" i="5"/>
  <c r="C324" i="5"/>
  <c r="C321" i="5"/>
  <c r="C318" i="5"/>
  <c r="C316" i="5"/>
  <c r="C314" i="5"/>
  <c r="C312" i="5"/>
  <c r="C310" i="5"/>
  <c r="C308" i="5"/>
  <c r="C306" i="5"/>
  <c r="C304" i="5"/>
  <c r="C302" i="5"/>
  <c r="C300" i="5"/>
  <c r="C298" i="5"/>
  <c r="C293" i="5"/>
  <c r="C291" i="5"/>
  <c r="C288" i="5"/>
  <c r="C286" i="5"/>
  <c r="C284" i="5"/>
  <c r="C282" i="5"/>
  <c r="C278" i="5"/>
  <c r="C274" i="5"/>
  <c r="C272" i="5"/>
  <c r="C270" i="5"/>
  <c r="C268" i="5"/>
  <c r="C266" i="5"/>
  <c r="C264" i="5"/>
  <c r="C262" i="5"/>
  <c r="C260" i="5"/>
  <c r="C258" i="5"/>
  <c r="C256" i="5"/>
  <c r="C254" i="5"/>
  <c r="C252" i="5"/>
  <c r="C250" i="5"/>
  <c r="C248" i="5"/>
  <c r="C244" i="5"/>
  <c r="C242" i="5"/>
  <c r="C240" i="5"/>
  <c r="C238" i="5"/>
  <c r="C236" i="5"/>
  <c r="C232" i="5"/>
  <c r="C230" i="5"/>
  <c r="C225" i="5"/>
  <c r="C223" i="5"/>
  <c r="C212" i="5"/>
  <c r="C213" i="5"/>
  <c r="C205" i="5"/>
  <c r="C170" i="5" s="1"/>
  <c r="C203" i="5"/>
  <c r="C199" i="5"/>
  <c r="C197" i="5"/>
  <c r="C192" i="5"/>
  <c r="C188" i="5"/>
  <c r="C186" i="5"/>
  <c r="D188" i="5"/>
  <c r="D192" i="5"/>
  <c r="D197" i="5"/>
  <c r="D199" i="5"/>
  <c r="D196" i="5" s="1"/>
  <c r="D203" i="5"/>
  <c r="D205" i="5"/>
  <c r="D170" i="5" s="1"/>
  <c r="D213" i="5"/>
  <c r="D212" i="5" s="1"/>
  <c r="D223" i="5"/>
  <c r="D222" i="5" s="1"/>
  <c r="D225" i="5"/>
  <c r="D230" i="5"/>
  <c r="D232" i="5"/>
  <c r="D229" i="5" s="1"/>
  <c r="D236" i="5"/>
  <c r="D238" i="5"/>
  <c r="D240" i="5"/>
  <c r="D242" i="5"/>
  <c r="D244" i="5"/>
  <c r="D248" i="5"/>
  <c r="D250" i="5"/>
  <c r="D252" i="5"/>
  <c r="D254" i="5"/>
  <c r="D256" i="5"/>
  <c r="D258" i="5"/>
  <c r="D260" i="5"/>
  <c r="D262" i="5"/>
  <c r="D264" i="5"/>
  <c r="D266" i="5"/>
  <c r="D268" i="5"/>
  <c r="D270" i="5"/>
  <c r="D272" i="5"/>
  <c r="D274" i="5"/>
  <c r="D278" i="5"/>
  <c r="D282" i="5"/>
  <c r="D284" i="5"/>
  <c r="D286" i="5"/>
  <c r="D288" i="5"/>
  <c r="D291" i="5"/>
  <c r="D293" i="5"/>
  <c r="D298" i="5"/>
  <c r="D300" i="5"/>
  <c r="D302" i="5"/>
  <c r="D304" i="5"/>
  <c r="D306" i="5"/>
  <c r="D308" i="5"/>
  <c r="D310" i="5"/>
  <c r="D312" i="5"/>
  <c r="D314" i="5"/>
  <c r="D316" i="5"/>
  <c r="D318" i="5"/>
  <c r="D321" i="5"/>
  <c r="D324" i="5"/>
  <c r="D327" i="5"/>
  <c r="D329" i="5"/>
  <c r="D331" i="5"/>
  <c r="D334" i="5"/>
  <c r="D336" i="5"/>
  <c r="D333" i="5" s="1"/>
  <c r="D338" i="5"/>
  <c r="D342" i="5"/>
  <c r="D344" i="5"/>
  <c r="D346" i="5"/>
  <c r="D348" i="5"/>
  <c r="D350" i="5"/>
  <c r="D352" i="5"/>
  <c r="D354" i="5"/>
  <c r="D356" i="5"/>
  <c r="D358" i="5"/>
  <c r="D360" i="5"/>
  <c r="D363" i="5"/>
  <c r="D365" i="5"/>
  <c r="D367" i="5"/>
  <c r="D369" i="5"/>
  <c r="D371" i="5"/>
  <c r="D373" i="5"/>
  <c r="D375" i="5"/>
  <c r="D381" i="5"/>
  <c r="D384" i="5"/>
  <c r="D378" i="5" s="1"/>
  <c r="D386" i="5"/>
  <c r="D389" i="5"/>
  <c r="D391" i="5"/>
  <c r="D393" i="5"/>
  <c r="D395" i="5"/>
  <c r="D397" i="5"/>
  <c r="D399" i="5"/>
  <c r="D401" i="5"/>
  <c r="D403" i="5"/>
  <c r="D405" i="5"/>
  <c r="D406" i="5"/>
  <c r="D411" i="5"/>
  <c r="D410" i="5" s="1"/>
  <c r="D409" i="5" s="1"/>
  <c r="D408" i="5" s="1"/>
  <c r="D421" i="5"/>
  <c r="D420" i="5" s="1"/>
  <c r="C184" i="5"/>
  <c r="C180" i="5"/>
  <c r="C178" i="5"/>
  <c r="C176" i="5"/>
  <c r="C174" i="5"/>
  <c r="C172" i="5"/>
  <c r="C168" i="5"/>
  <c r="C167" i="5" s="1"/>
  <c r="C165" i="5"/>
  <c r="C164" i="5" s="1"/>
  <c r="C162" i="5"/>
  <c r="C159" i="5" s="1"/>
  <c r="C156" i="5"/>
  <c r="C153" i="5" s="1"/>
  <c r="C154" i="5"/>
  <c r="C151" i="5"/>
  <c r="C143" i="5" s="1"/>
  <c r="C147" i="5"/>
  <c r="C138" i="5"/>
  <c r="C137" i="5" s="1"/>
  <c r="C135" i="5"/>
  <c r="C132" i="5"/>
  <c r="C127" i="5"/>
  <c r="C121" i="5"/>
  <c r="C120" i="5" s="1"/>
  <c r="C118" i="5"/>
  <c r="C117" i="5" s="1"/>
  <c r="C115" i="5"/>
  <c r="C113" i="5"/>
  <c r="C111" i="5"/>
  <c r="C108" i="5"/>
  <c r="C105" i="5"/>
  <c r="D105" i="5"/>
  <c r="C103" i="5"/>
  <c r="D103" i="5"/>
  <c r="D98" i="5"/>
  <c r="C96" i="5"/>
  <c r="C95" i="5" s="1"/>
  <c r="D96" i="5"/>
  <c r="D95" i="5" s="1"/>
  <c r="D92" i="5"/>
  <c r="C84" i="5"/>
  <c r="C81" i="5"/>
  <c r="C75" i="5"/>
  <c r="C72" i="5" s="1"/>
  <c r="C68" i="5" s="1"/>
  <c r="C66" i="5"/>
  <c r="C63" i="5"/>
  <c r="C58" i="5"/>
  <c r="C54" i="5" s="1"/>
  <c r="C55" i="5"/>
  <c r="C39" i="5"/>
  <c r="C36" i="5"/>
  <c r="C33" i="5"/>
  <c r="C30" i="5"/>
  <c r="C23" i="5"/>
  <c r="C7" i="5"/>
  <c r="C6" i="5" s="1"/>
  <c r="C229" i="5" l="1"/>
  <c r="C158" i="5"/>
  <c r="C131" i="5"/>
  <c r="C62" i="5"/>
  <c r="C18" i="5"/>
  <c r="C378" i="5"/>
  <c r="C333" i="5"/>
  <c r="C196" i="5"/>
  <c r="D221" i="5"/>
  <c r="D220" i="5"/>
  <c r="C171" i="5"/>
  <c r="C142" i="5"/>
  <c r="C123" i="5"/>
  <c r="C110" i="5"/>
  <c r="C107" i="5" s="1"/>
  <c r="D91" i="5"/>
  <c r="C91" i="5"/>
  <c r="C17" i="5"/>
  <c r="C5" i="5"/>
  <c r="C221" i="5" l="1"/>
  <c r="C220" i="5"/>
  <c r="C4" i="5"/>
  <c r="C463" i="5" l="1"/>
  <c r="E421" i="5" l="1"/>
  <c r="F458" i="5"/>
  <c r="F432" i="5"/>
  <c r="F414" i="5"/>
  <c r="F400" i="5"/>
  <c r="E399" i="5"/>
  <c r="F399" i="5" s="1"/>
  <c r="F392" i="5"/>
  <c r="F390" i="5"/>
  <c r="E389" i="5"/>
  <c r="F389" i="5" l="1"/>
  <c r="F343" i="5"/>
  <c r="E342" i="5"/>
  <c r="F335" i="5"/>
  <c r="E334" i="5"/>
  <c r="F328" i="5"/>
  <c r="E327" i="5"/>
  <c r="F292" i="5"/>
  <c r="E291" i="5"/>
  <c r="F287" i="5"/>
  <c r="F279" i="5"/>
  <c r="E278" i="5"/>
  <c r="F276" i="5"/>
  <c r="F253" i="5"/>
  <c r="E252" i="5"/>
  <c r="F210" i="5"/>
  <c r="E206" i="5"/>
  <c r="F193" i="5"/>
  <c r="E192" i="5"/>
  <c r="E190" i="5"/>
  <c r="F342" i="5" l="1"/>
  <c r="F327" i="5"/>
  <c r="F334" i="5"/>
  <c r="F252" i="5"/>
  <c r="F278" i="5"/>
  <c r="F291" i="5"/>
  <c r="F192" i="5"/>
  <c r="E160" i="5"/>
  <c r="F146" i="5"/>
  <c r="E98" i="5"/>
  <c r="E92" i="5"/>
  <c r="E96" i="5"/>
  <c r="E95" i="5" s="1"/>
  <c r="E69" i="5" l="1"/>
  <c r="E10" i="5"/>
  <c r="E391" i="5" l="1"/>
  <c r="F391" i="5" s="1"/>
  <c r="E302" i="5"/>
  <c r="E286" i="5"/>
  <c r="F286" i="5" s="1"/>
  <c r="E201" i="5" l="1"/>
  <c r="E121" i="5"/>
  <c r="E66" i="5"/>
  <c r="E209" i="5" l="1"/>
  <c r="F209" i="5" s="1"/>
  <c r="E180" i="5"/>
  <c r="F109" i="5"/>
  <c r="E105" i="5"/>
  <c r="F129" i="5" l="1"/>
  <c r="F445" i="5"/>
  <c r="E406" i="5"/>
  <c r="F374" i="5"/>
  <c r="E373" i="5"/>
  <c r="F332" i="5"/>
  <c r="E331" i="5"/>
  <c r="F325" i="5"/>
  <c r="E324" i="5"/>
  <c r="F307" i="5"/>
  <c r="E306" i="5"/>
  <c r="F301" i="5"/>
  <c r="F303" i="5"/>
  <c r="E300" i="5"/>
  <c r="F297" i="5"/>
  <c r="E293" i="5"/>
  <c r="F294" i="5"/>
  <c r="E288" i="5"/>
  <c r="E284" i="5"/>
  <c r="F283" i="5"/>
  <c r="F285" i="5"/>
  <c r="F289" i="5"/>
  <c r="E282" i="5"/>
  <c r="F373" i="5" l="1"/>
  <c r="F331" i="5"/>
  <c r="F324" i="5"/>
  <c r="F288" i="5"/>
  <c r="F300" i="5"/>
  <c r="F302" i="5"/>
  <c r="F282" i="5"/>
  <c r="F306" i="5"/>
  <c r="F284" i="5"/>
  <c r="F277" i="5" l="1"/>
  <c r="F275" i="5"/>
  <c r="E274" i="5"/>
  <c r="F273" i="5"/>
  <c r="E272" i="5"/>
  <c r="F271" i="5"/>
  <c r="E270" i="5"/>
  <c r="F261" i="5"/>
  <c r="E260" i="5"/>
  <c r="F259" i="5"/>
  <c r="E258" i="5"/>
  <c r="F245" i="5"/>
  <c r="E244" i="5"/>
  <c r="F231" i="5"/>
  <c r="E230" i="5"/>
  <c r="F214" i="5"/>
  <c r="E213" i="5"/>
  <c r="E205" i="5"/>
  <c r="F204" i="5"/>
  <c r="F198" i="5"/>
  <c r="F200" i="5"/>
  <c r="E203" i="5"/>
  <c r="E199" i="5"/>
  <c r="E197" i="5"/>
  <c r="F187" i="5"/>
  <c r="F189" i="5"/>
  <c r="F179" i="5"/>
  <c r="F181" i="5"/>
  <c r="F185" i="5"/>
  <c r="F173" i="5"/>
  <c r="F175" i="5"/>
  <c r="F177" i="5"/>
  <c r="D180" i="5"/>
  <c r="E188" i="5"/>
  <c r="E186" i="5"/>
  <c r="D186" i="5"/>
  <c r="E184" i="5"/>
  <c r="D184" i="5"/>
  <c r="E178" i="5"/>
  <c r="D178" i="5"/>
  <c r="E176" i="5"/>
  <c r="D176" i="5"/>
  <c r="E174" i="5"/>
  <c r="D174" i="5"/>
  <c r="E172" i="5"/>
  <c r="D172" i="5"/>
  <c r="D171" i="5" s="1"/>
  <c r="F155" i="5"/>
  <c r="D154" i="5"/>
  <c r="D127" i="5"/>
  <c r="F86" i="5"/>
  <c r="F205" i="5" l="1"/>
  <c r="F174" i="5"/>
  <c r="F176" i="5"/>
  <c r="F172" i="5"/>
  <c r="E171" i="5"/>
  <c r="E196" i="5"/>
  <c r="F196" i="5" s="1"/>
  <c r="F274" i="5"/>
  <c r="F258" i="5"/>
  <c r="F270" i="5"/>
  <c r="F272" i="5"/>
  <c r="F244" i="5"/>
  <c r="F260" i="5"/>
  <c r="F178" i="5"/>
  <c r="F203" i="5"/>
  <c r="F230" i="5"/>
  <c r="F180" i="5"/>
  <c r="F184" i="5"/>
  <c r="F186" i="5"/>
  <c r="F188" i="5"/>
  <c r="F197" i="5"/>
  <c r="F199" i="5"/>
  <c r="F213" i="5"/>
  <c r="E212" i="5"/>
  <c r="F212" i="5" s="1"/>
  <c r="F171" i="5" l="1"/>
  <c r="E39" i="5" l="1"/>
  <c r="D39" i="5"/>
  <c r="F41" i="5"/>
  <c r="E36" i="5"/>
  <c r="D36" i="5"/>
  <c r="F38" i="5"/>
  <c r="E33" i="5"/>
  <c r="D33" i="5"/>
  <c r="F35" i="5"/>
  <c r="E30" i="5"/>
  <c r="D30" i="5"/>
  <c r="F32" i="5"/>
  <c r="F29" i="5"/>
  <c r="F28" i="5"/>
  <c r="F26" i="5"/>
  <c r="E23" i="5" l="1"/>
  <c r="E18" i="5" s="1"/>
  <c r="D23" i="5"/>
  <c r="E17" i="5" l="1"/>
  <c r="F398" i="5"/>
  <c r="E397" i="5"/>
  <c r="E344" i="5"/>
  <c r="E154" i="5"/>
  <c r="F154" i="5" s="1"/>
  <c r="F122" i="5"/>
  <c r="F8" i="5"/>
  <c r="F9" i="5"/>
  <c r="F11" i="5"/>
  <c r="F12" i="5"/>
  <c r="F13" i="5"/>
  <c r="F14" i="5"/>
  <c r="F21" i="5"/>
  <c r="F22" i="5"/>
  <c r="F24" i="5"/>
  <c r="F25" i="5"/>
  <c r="F31" i="5"/>
  <c r="F34" i="5"/>
  <c r="F37" i="5"/>
  <c r="F40" i="5"/>
  <c r="F45" i="5"/>
  <c r="F48" i="5"/>
  <c r="F56" i="5"/>
  <c r="F57" i="5"/>
  <c r="F59" i="5"/>
  <c r="F60" i="5"/>
  <c r="F61" i="5"/>
  <c r="F64" i="5"/>
  <c r="F65" i="5"/>
  <c r="F67" i="5"/>
  <c r="F71" i="5"/>
  <c r="F73" i="5"/>
  <c r="F74" i="5"/>
  <c r="F76" i="5"/>
  <c r="F77" i="5"/>
  <c r="F78" i="5"/>
  <c r="F79" i="5"/>
  <c r="F80" i="5"/>
  <c r="F82" i="5"/>
  <c r="F83" i="5"/>
  <c r="F85" i="5"/>
  <c r="F87" i="5"/>
  <c r="F88" i="5"/>
  <c r="F89" i="5"/>
  <c r="F90" i="5"/>
  <c r="F112" i="5"/>
  <c r="F114" i="5"/>
  <c r="F116" i="5"/>
  <c r="F119" i="5"/>
  <c r="F125" i="5"/>
  <c r="F126" i="5"/>
  <c r="F128" i="5"/>
  <c r="F133" i="5"/>
  <c r="F134" i="5"/>
  <c r="F136" i="5"/>
  <c r="F139" i="5"/>
  <c r="F140" i="5"/>
  <c r="F141" i="5"/>
  <c r="F144" i="5"/>
  <c r="F145" i="5"/>
  <c r="F148" i="5"/>
  <c r="F152" i="5"/>
  <c r="F157" i="5"/>
  <c r="F163" i="5"/>
  <c r="F166" i="5"/>
  <c r="F169" i="5"/>
  <c r="F224" i="5"/>
  <c r="F226" i="5"/>
  <c r="F233" i="5"/>
  <c r="F234" i="5"/>
  <c r="F235" i="5"/>
  <c r="F237" i="5"/>
  <c r="F239" i="5"/>
  <c r="F241" i="5"/>
  <c r="F243" i="5"/>
  <c r="F249" i="5"/>
  <c r="F251" i="5"/>
  <c r="F255" i="5"/>
  <c r="F257" i="5"/>
  <c r="F263" i="5"/>
  <c r="F265" i="5"/>
  <c r="F267" i="5"/>
  <c r="F269" i="5"/>
  <c r="F290" i="5"/>
  <c r="F293" i="5"/>
  <c r="F299" i="5"/>
  <c r="F305" i="5"/>
  <c r="F309" i="5"/>
  <c r="F311" i="5"/>
  <c r="F313" i="5"/>
  <c r="F315" i="5"/>
  <c r="F317" i="5"/>
  <c r="F319" i="5"/>
  <c r="F320" i="5"/>
  <c r="F322" i="5"/>
  <c r="F323" i="5"/>
  <c r="F326" i="5"/>
  <c r="F330" i="5"/>
  <c r="F337" i="5"/>
  <c r="F339" i="5"/>
  <c r="F340" i="5"/>
  <c r="F341" i="5"/>
  <c r="F345" i="5"/>
  <c r="F347" i="5"/>
  <c r="F349" i="5"/>
  <c r="F351" i="5"/>
  <c r="F353" i="5"/>
  <c r="F355" i="5"/>
  <c r="F357" i="5"/>
  <c r="F359" i="5"/>
  <c r="F361" i="5"/>
  <c r="F362" i="5"/>
  <c r="F364" i="5"/>
  <c r="F366" i="5"/>
  <c r="F368" i="5"/>
  <c r="F370" i="5"/>
  <c r="F372" i="5"/>
  <c r="F376" i="5"/>
  <c r="F377" i="5"/>
  <c r="F379" i="5"/>
  <c r="F380" i="5"/>
  <c r="F382" i="5"/>
  <c r="F383" i="5"/>
  <c r="F385" i="5"/>
  <c r="F387" i="5"/>
  <c r="F394" i="5"/>
  <c r="F396" i="5"/>
  <c r="F402" i="5"/>
  <c r="F404" i="5"/>
  <c r="F407" i="5"/>
  <c r="F446" i="5"/>
  <c r="F448" i="5"/>
  <c r="E411" i="5"/>
  <c r="E405" i="5"/>
  <c r="F406" i="5"/>
  <c r="E403" i="5"/>
  <c r="F403" i="5"/>
  <c r="E401" i="5"/>
  <c r="E395" i="5"/>
  <c r="E393" i="5"/>
  <c r="E386" i="5"/>
  <c r="E384" i="5"/>
  <c r="E381" i="5"/>
  <c r="E375" i="5"/>
  <c r="F375" i="5"/>
  <c r="E371" i="5"/>
  <c r="E369" i="5"/>
  <c r="E367" i="5"/>
  <c r="E365" i="5"/>
  <c r="E363" i="5"/>
  <c r="E360" i="5"/>
  <c r="E358" i="5"/>
  <c r="E356" i="5"/>
  <c r="E354" i="5"/>
  <c r="E352" i="5"/>
  <c r="E350" i="5"/>
  <c r="E348" i="5"/>
  <c r="E346" i="5"/>
  <c r="E338" i="5"/>
  <c r="E336" i="5"/>
  <c r="E329" i="5"/>
  <c r="E321" i="5"/>
  <c r="E318" i="5"/>
  <c r="E316" i="5"/>
  <c r="E314" i="5"/>
  <c r="E312" i="5"/>
  <c r="E310" i="5"/>
  <c r="E308" i="5"/>
  <c r="E304" i="5"/>
  <c r="E298" i="5"/>
  <c r="E268" i="5"/>
  <c r="E266" i="5"/>
  <c r="E264" i="5"/>
  <c r="E262" i="5"/>
  <c r="E256" i="5"/>
  <c r="E254" i="5"/>
  <c r="E250" i="5"/>
  <c r="F250" i="5"/>
  <c r="E248" i="5"/>
  <c r="E242" i="5"/>
  <c r="E240" i="5"/>
  <c r="E238" i="5"/>
  <c r="E236" i="5"/>
  <c r="E232" i="5"/>
  <c r="E225" i="5"/>
  <c r="E223" i="5"/>
  <c r="E222" i="5" s="1"/>
  <c r="E216" i="5"/>
  <c r="E215" i="5" s="1"/>
  <c r="E194" i="5"/>
  <c r="E170" i="5" s="1"/>
  <c r="E168" i="5"/>
  <c r="E167" i="5" s="1"/>
  <c r="E165" i="5"/>
  <c r="E164" i="5" s="1"/>
  <c r="E162" i="5"/>
  <c r="E159" i="5" s="1"/>
  <c r="E156" i="5"/>
  <c r="E151" i="5"/>
  <c r="E147" i="5"/>
  <c r="E138" i="5"/>
  <c r="E137" i="5" s="1"/>
  <c r="E135" i="5"/>
  <c r="E132" i="5"/>
  <c r="D132" i="5"/>
  <c r="E127" i="5"/>
  <c r="E124" i="5" s="1"/>
  <c r="E120" i="5"/>
  <c r="E118" i="5"/>
  <c r="E117" i="5" s="1"/>
  <c r="E115" i="5"/>
  <c r="E113" i="5"/>
  <c r="E111" i="5"/>
  <c r="E108" i="5"/>
  <c r="E103" i="5"/>
  <c r="E84" i="5"/>
  <c r="E81" i="5"/>
  <c r="E75" i="5"/>
  <c r="E63" i="5"/>
  <c r="E58" i="5"/>
  <c r="E55" i="5"/>
  <c r="E51" i="5"/>
  <c r="E47" i="5"/>
  <c r="E44" i="5"/>
  <c r="F36" i="5"/>
  <c r="E7" i="5"/>
  <c r="E6" i="5" s="1"/>
  <c r="D7" i="5"/>
  <c r="D6" i="5" s="1"/>
  <c r="D18" i="5"/>
  <c r="D138" i="5"/>
  <c r="D137" i="5" s="1"/>
  <c r="D81" i="5"/>
  <c r="F81" i="5" s="1"/>
  <c r="D63" i="5"/>
  <c r="D58" i="5"/>
  <c r="D55" i="5"/>
  <c r="F23" i="5"/>
  <c r="D10" i="5"/>
  <c r="F405" i="5"/>
  <c r="D168" i="5"/>
  <c r="D167" i="5" s="1"/>
  <c r="D165" i="5"/>
  <c r="D164" i="5" s="1"/>
  <c r="D162" i="5"/>
  <c r="F162" i="5" s="1"/>
  <c r="D156" i="5"/>
  <c r="D153" i="5" s="1"/>
  <c r="D151" i="5"/>
  <c r="D147" i="5"/>
  <c r="D135" i="5"/>
  <c r="D121" i="5"/>
  <c r="D120" i="5" s="1"/>
  <c r="D118" i="5"/>
  <c r="D117" i="5" s="1"/>
  <c r="D115" i="5"/>
  <c r="D113" i="5"/>
  <c r="D111" i="5"/>
  <c r="D108" i="5"/>
  <c r="D84" i="5"/>
  <c r="D75" i="5"/>
  <c r="D72" i="5" s="1"/>
  <c r="D66" i="5"/>
  <c r="F66" i="5" s="1"/>
  <c r="F33" i="5"/>
  <c r="E420" i="5"/>
  <c r="F363" i="5"/>
  <c r="F388" i="5"/>
  <c r="F352" i="5"/>
  <c r="E229" i="5" l="1"/>
  <c r="E378" i="5"/>
  <c r="F256" i="5"/>
  <c r="F268" i="5"/>
  <c r="E333" i="5"/>
  <c r="F411" i="5"/>
  <c r="E410" i="5"/>
  <c r="F410" i="5" s="1"/>
  <c r="F338" i="5"/>
  <c r="F369" i="5"/>
  <c r="F395" i="5"/>
  <c r="F318" i="5"/>
  <c r="F344" i="5"/>
  <c r="F127" i="5"/>
  <c r="F165" i="5"/>
  <c r="F115" i="5"/>
  <c r="E143" i="5"/>
  <c r="F151" i="5"/>
  <c r="D143" i="5"/>
  <c r="F156" i="5"/>
  <c r="F147" i="5"/>
  <c r="E91" i="5"/>
  <c r="E72" i="5"/>
  <c r="E68" i="5" s="1"/>
  <c r="F58" i="5"/>
  <c r="F378" i="5"/>
  <c r="F222" i="5"/>
  <c r="F254" i="5"/>
  <c r="F329" i="5"/>
  <c r="F348" i="5"/>
  <c r="F360" i="5"/>
  <c r="F365" i="5"/>
  <c r="F371" i="5"/>
  <c r="F384" i="5"/>
  <c r="F386" i="5"/>
  <c r="F401" i="5"/>
  <c r="F55" i="5"/>
  <c r="F108" i="5"/>
  <c r="F393" i="5"/>
  <c r="F7" i="5"/>
  <c r="E153" i="5"/>
  <c r="F153" i="5" s="1"/>
  <c r="F421" i="5"/>
  <c r="E43" i="5"/>
  <c r="E42" i="5" s="1"/>
  <c r="F132" i="5"/>
  <c r="F120" i="5"/>
  <c r="F10" i="5"/>
  <c r="D62" i="5"/>
  <c r="F63" i="5"/>
  <c r="F75" i="5"/>
  <c r="F121" i="5"/>
  <c r="F225" i="5"/>
  <c r="F321" i="5"/>
  <c r="F336" i="5"/>
  <c r="F223" i="5"/>
  <c r="D131" i="5"/>
  <c r="D123" i="5" s="1"/>
  <c r="F44" i="5"/>
  <c r="F367" i="5"/>
  <c r="F113" i="5"/>
  <c r="E62" i="5"/>
  <c r="F84" i="5"/>
  <c r="D142" i="5"/>
  <c r="F138" i="5"/>
  <c r="F135" i="5"/>
  <c r="F298" i="5"/>
  <c r="F238" i="5"/>
  <c r="F262" i="5"/>
  <c r="F266" i="5"/>
  <c r="F350" i="5"/>
  <c r="F354" i="5"/>
  <c r="F356" i="5"/>
  <c r="F381" i="5"/>
  <c r="E110" i="5"/>
  <c r="E107" i="5" s="1"/>
  <c r="E131" i="5"/>
  <c r="E123" i="5" s="1"/>
  <c r="F47" i="5"/>
  <c r="F118" i="5"/>
  <c r="F168" i="5"/>
  <c r="F232" i="5"/>
  <c r="F236" i="5"/>
  <c r="F310" i="5"/>
  <c r="F314" i="5"/>
  <c r="F316" i="5"/>
  <c r="E158" i="5"/>
  <c r="D110" i="5"/>
  <c r="F164" i="5"/>
  <c r="F124" i="5"/>
  <c r="F167" i="5"/>
  <c r="F242" i="5"/>
  <c r="F248" i="5"/>
  <c r="F304" i="5"/>
  <c r="F308" i="5"/>
  <c r="E54" i="5"/>
  <c r="D54" i="5"/>
  <c r="F346" i="5"/>
  <c r="F358" i="5"/>
  <c r="F420" i="5"/>
  <c r="F397" i="5"/>
  <c r="F111" i="5"/>
  <c r="F240" i="5"/>
  <c r="F264" i="5"/>
  <c r="F312" i="5"/>
  <c r="F39" i="5"/>
  <c r="F30" i="5"/>
  <c r="E5" i="5"/>
  <c r="D5" i="5"/>
  <c r="F6" i="5"/>
  <c r="D68" i="5"/>
  <c r="D17" i="5"/>
  <c r="F17" i="5" s="1"/>
  <c r="F18" i="5"/>
  <c r="F117" i="5"/>
  <c r="F137" i="5"/>
  <c r="D159" i="5"/>
  <c r="E409" i="5" l="1"/>
  <c r="E408" i="5" s="1"/>
  <c r="F409" i="5"/>
  <c r="E142" i="5"/>
  <c r="F142" i="5" s="1"/>
  <c r="F62" i="5"/>
  <c r="F42" i="5"/>
  <c r="F333" i="5"/>
  <c r="F143" i="5"/>
  <c r="F72" i="5"/>
  <c r="F131" i="5"/>
  <c r="F43" i="5"/>
  <c r="E221" i="5"/>
  <c r="F229" i="5"/>
  <c r="F110" i="5"/>
  <c r="D107" i="5"/>
  <c r="F107" i="5" s="1"/>
  <c r="F68" i="5"/>
  <c r="F170" i="5"/>
  <c r="F54" i="5"/>
  <c r="F123" i="5"/>
  <c r="F5" i="5"/>
  <c r="F159" i="5"/>
  <c r="D158" i="5"/>
  <c r="F408" i="5" l="1"/>
  <c r="E220" i="5"/>
  <c r="F220" i="5" s="1"/>
  <c r="E4" i="5"/>
  <c r="E463" i="5" s="1"/>
  <c r="F221" i="5"/>
  <c r="D4" i="5"/>
  <c r="D463" i="5" s="1"/>
  <c r="F158" i="5"/>
  <c r="F4" i="5" l="1"/>
  <c r="F463" i="5"/>
</calcChain>
</file>

<file path=xl/sharedStrings.xml><?xml version="1.0" encoding="utf-8"?>
<sst xmlns="http://schemas.openxmlformats.org/spreadsheetml/2006/main" count="928" uniqueCount="924">
  <si>
    <t>Иные межбюджетные трансферты</t>
  </si>
  <si>
    <t>Дотации бюджетам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</si>
  <si>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</si>
  <si>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</si>
  <si>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</si>
  <si>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</si>
  <si>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</si>
  <si>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</si>
  <si>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</si>
  <si>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</si>
  <si>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оснащение объектов спортивной инфраструктуры спортивно-технологическим оборудованием</t>
  </si>
  <si>
    <t>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t>
  </si>
  <si>
    <t>Субсидии бюджетам субъектов Российской Федерации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</si>
  <si>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Субсидии бюджетам субъектов Российской Федерации на строительство и реконструкцию (модернизацию) объектов питьевого водоснабжения</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</si>
  <si>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</si>
  <si>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</si>
  <si>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</si>
  <si>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</si>
  <si>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</si>
  <si>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</si>
  <si>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Субсидия бюджетам субъектов Российской Федерации на поддержку отрасли культуры</t>
  </si>
  <si>
    <t>Субсидии бюджетам субъектов Российской Федерации на реализацию мероприятий в области мелиорации земель сельскохозяйственного назначения</t>
  </si>
  <si>
    <t>Межбюджетные трансферты, передаваемые бюджетам субъектов Российской Федерации на финансовое обеспечение дорожной деятельности в рамках реализации национального проекта "Безопасные и качественные автомобильные дороги"</t>
  </si>
  <si>
    <t>Субвенции бюджетам бюджетной системы Российской Федерации</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</si>
  <si>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</si>
  <si>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</si>
  <si>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</si>
  <si>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</si>
  <si>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</si>
  <si>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</si>
  <si>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</si>
  <si>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</si>
  <si>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</si>
  <si>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</si>
  <si>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увеличение площади лесовосстановления</t>
  </si>
  <si>
    <t>Субвенции бюджетам субъектов Российской Федерации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</si>
  <si>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</si>
  <si>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Единая субвенция бюджетам субъектов Российской Федерации и бюджету г. Байконура</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</si>
  <si>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</si>
  <si>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</si>
  <si>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</si>
  <si>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</si>
  <si>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</si>
  <si>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ИТОГО:</t>
  </si>
  <si>
    <t>Код бюджетной классификации Российской Федерации</t>
  </si>
  <si>
    <t>Наименование доходов</t>
  </si>
  <si>
    <t>НАЛОГОВЫЕ И НЕНАЛОГОВЫЕ ДОХОДЫ</t>
  </si>
  <si>
    <t>НАЛОГИ НА ПРИБЫЛЬ, ДОХОДЫ</t>
  </si>
  <si>
    <t>Налог на прибыль организаций</t>
  </si>
  <si>
    <t>Налог на прибыль организаций, зачисляемый в бюджеты бюджетной системы Российской Федерации по соответствующим ставкам</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</si>
  <si>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</si>
  <si>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Налог на прибыль организаций консолидированных групп налогоплательщиков, зачисляемый в бюджеты субъектов Российской Федерации</t>
  </si>
  <si>
    <t>Налог на доходы физических лиц</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</si>
  <si>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</si>
  <si>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</si>
  <si>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НАЛОГИ НА ТОВАРЫ (РАБОТЫ, УСЛУГИ), РЕАЛИЗУЕМЫЕ НА ТЕРРИТОРИИ РОССИЙСКОЙ ФЕДЕРАЦИИ</t>
  </si>
  <si>
    <t>Акцизы на пиво, производимое на территории Российской Федерации</t>
  </si>
  <si>
    <t>Акцизы на сидр, пуаре, медовуху, производимые на территории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</si>
  <si>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</si>
  <si>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(в порядке, установленном Министерством финансов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</si>
  <si>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</si>
  <si>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</si>
  <si>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</si>
  <si>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</si>
  <si>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</si>
  <si>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</si>
  <si>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</si>
  <si>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</si>
  <si>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</si>
  <si>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</si>
  <si>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</si>
  <si>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</si>
  <si>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</si>
  <si>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</si>
  <si>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НАЛОГИ НА ИМУЩЕСТВО</t>
  </si>
  <si>
    <t>Налог на имущество организаций</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</si>
  <si>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</si>
  <si>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</si>
  <si>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Транспортный налог</t>
  </si>
  <si>
    <t>Транспортный налог с организаций</t>
  </si>
  <si>
    <t>Транспортный налог с физических лиц</t>
  </si>
  <si>
    <t>Налог на игорный бизнес</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</si>
  <si>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</si>
  <si>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</si>
  <si>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</si>
  <si>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Сборы за пользование объектами животного мира и за пользование объектами водных биологических ресурсов</t>
  </si>
  <si>
    <t>Сбор за пользование объектами животного мира</t>
  </si>
  <si>
    <t>ГОСУДАРСТВЕННАЯ ПОШЛИНА</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</si>
  <si>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</si>
  <si>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</si>
  <si>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</si>
  <si>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Государственная пошлина за государственную регистрацию прав, ограничений (обременений) прав на недвижимое имущество и сделок с ним</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</si>
  <si>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</si>
  <si>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</si>
  <si>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Государственная пошлина за выдачу и обмен паспорта гражданина Российской Федерации</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</si>
  <si>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</si>
  <si>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Государственная пошлина за государственную регистрацию политических партий и региональных отделений политических партий</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</si>
  <si>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</si>
  <si>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</si>
  <si>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</si>
  <si>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</si>
  <si>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</si>
  <si>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</si>
  <si>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Государственная пошлина за выдачу свидетельства о государственной аккредитации региональной спортивной федерации</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</si>
  <si>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</si>
  <si>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</si>
  <si>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</si>
  <si>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</si>
  <si>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</si>
  <si>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</si>
  <si>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</si>
  <si>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</si>
  <si>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</si>
  <si>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</si>
  <si>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Доходы от сдачи в аренду имущества, составляющего государственную (муниципальную) казну (за исключением земельных участков)</t>
  </si>
  <si>
    <t>Доходы от сдачи в аренду имущества, составляющего казну субъекта Российской Федерации (за исключением земельных участков)</t>
  </si>
  <si>
    <t>Платежи от государственных и муниципальных унитарных предприятий</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</si>
  <si>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</si>
  <si>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</si>
  <si>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</si>
  <si>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</si>
  <si>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</si>
  <si>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ПЛАТЕЖИ ПРИ ПОЛЬЗОВАНИИ ПРИРОДНЫМИ РЕСУРСАМИ</t>
  </si>
  <si>
    <t>Плата за негативное воздействие на окружающую среду</t>
  </si>
  <si>
    <t>Плата за выбросы загрязняющих веществ в атмосферный воздух стационарными объектами</t>
  </si>
  <si>
    <t>Плата за сбросы загрязняющих веществ в водные объекты</t>
  </si>
  <si>
    <t>Платежи при пользовании недрами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</si>
  <si>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</si>
  <si>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</si>
  <si>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Регулярные платежи за пользование недрами при пользовании недрами на территории Российской Федерации</t>
  </si>
  <si>
    <t>Плата за использование лесов</t>
  </si>
  <si>
    <t>Плата за использование лесов, расположенных на землях лесного фонда</t>
  </si>
  <si>
    <t>Плата за использование лесов, расположенных на землях лесного фонда, в части, превышающей минимальный размер арендной платы</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</si>
  <si>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</si>
  <si>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ДОХОДЫ ОТ ОКАЗАНИЯ ПЛАТНЫХ УСЛУГ И КОМПЕНСАЦИИ ЗАТРАТ ГОСУДАРСТВА</t>
  </si>
  <si>
    <t>Доходы от оказания платных услуг (работ)</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</si>
  <si>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</si>
  <si>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Плата за предоставление сведений из Единого государственного реестра недвижимости</t>
  </si>
  <si>
    <t>Плата за предоставление сведений, документов, содержащихся в государственных реестрах (регистрах)</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</si>
  <si>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</si>
  <si>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Прочие доходы от оказания платных услуг (работ)</t>
  </si>
  <si>
    <t>Прочие доходы от оказания платных услуг (работ) получателями средств бюджетов субъектов Российской Федерации</t>
  </si>
  <si>
    <t>Доходы от компенсации затрат государства</t>
  </si>
  <si>
    <t>Прочие доходы от компенсации затрат государства</t>
  </si>
  <si>
    <t>Прочие доходы от компенсации затрат бюджетов субъектов Российской Федерации</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</si>
  <si>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</si>
  <si>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</si>
  <si>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</si>
  <si>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</si>
  <si>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</si>
  <si>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</si>
  <si>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</si>
  <si>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АДМИНИСТРАТИВНЫЕ ПЛАТЕЖИ И СБОРЫ</t>
  </si>
  <si>
    <t>Платежи, взимаемые государственными и муниципальными органами (организациями) за выполнение определенных функций</t>
  </si>
  <si>
    <t>Платежи, взимаемые государственными органами (организациями) субъектов Российской Федерации за выполнение определенных функций</t>
  </si>
  <si>
    <t>ШТРАФЫ, САНКЦИИ, ВОЗМЕЩЕНИЕ УЩЕРБА</t>
  </si>
  <si>
    <t>БЕЗВОЗМЕЗДНЫЕ ПОСТУПЛЕНИЯ</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</si>
  <si>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</si>
  <si>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</si>
  <si>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</si>
  <si>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t>
  </si>
  <si>
    <t>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</si>
  <si>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Плата за размещение отходов производства и потребления</t>
  </si>
  <si>
    <t>Плата за размещение отходов производства</t>
  </si>
  <si>
    <t>Субсидии бюджетам субъектов Российской Федерации на государственную поддержку спортивных организаций, осуществляющих подготовку спортивного резерва для сборных команд Российской Федерации</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</si>
  <si>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</si>
  <si>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</si>
  <si>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программ формирования современной городской среды</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</si>
  <si>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</si>
  <si>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осуществление ежемесячной выплаты в связи с рождением (усыновлением) первого ребенка</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</si>
  <si>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</si>
  <si>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</si>
  <si>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Возврат остатков субвенций на оплату жилищно-коммунальных услуг отдельным категориям граждан из бюджетов субъектов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</si>
  <si>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</si>
  <si>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</si>
  <si>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</si>
  <si>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</si>
  <si>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Субсидии бюджетам субъектов Российской Федерации на развитие паллиативной медицинской помощи</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</si>
  <si>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</si>
  <si>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субъектов Российской Федерации на обеспечение членов Совета Федерации и их помощников в субъектах Российской Федерации</t>
  </si>
  <si>
    <t>(в рублях)</t>
  </si>
  <si>
    <t>Процент исполнения к прогнозным параметрам доходов</t>
  </si>
  <si>
    <t>000 1 00 00000 00 0000 000</t>
  </si>
  <si>
    <t>000 1 01 00000 00 0000 000</t>
  </si>
  <si>
    <t>000 1 01 01000 00 0000 110</t>
  </si>
  <si>
    <t>000 1 01 01010 00 0000 110</t>
  </si>
  <si>
    <t>000 1 01 01012 02 0000 110</t>
  </si>
  <si>
    <t>000 1 01 01014 02 0000 110</t>
  </si>
  <si>
    <t>000 1 01 02000 01 0000 110</t>
  </si>
  <si>
    <t>000 1 01 02010 01 0000 110</t>
  </si>
  <si>
    <t>000 1 01 02020 01 0000 110</t>
  </si>
  <si>
    <t>000 1 01 02030 01 0000 110</t>
  </si>
  <si>
    <t>000 1 01 02040 01 0000 110</t>
  </si>
  <si>
    <t>000 1 03 00000 00 0000 000</t>
  </si>
  <si>
    <t>000 1 03 02100 01 0000 110</t>
  </si>
  <si>
    <t>000 1 03 02120 01 0000 110</t>
  </si>
  <si>
    <t>000 1 03 02140 01 0000 110</t>
  </si>
  <si>
    <t>000 1 03 02142 01 0000 110</t>
  </si>
  <si>
    <t>000 1 03 02143 01 0000 110</t>
  </si>
  <si>
    <t>000 1 03 02230 01 0000 110</t>
  </si>
  <si>
    <t>000 1 03 02231 01 0000 110</t>
  </si>
  <si>
    <t>000 1 03 02240 01 0000 110</t>
  </si>
  <si>
    <t>000 1 03 02241 01 0000 110</t>
  </si>
  <si>
    <t>000 1 03 02250 01 0000 110</t>
  </si>
  <si>
    <t>000 1 03 02251 01 0000 110</t>
  </si>
  <si>
    <t>000 1 03 02260 01 0000 110</t>
  </si>
  <si>
    <t>000 1 03 02261 01 0000 110</t>
  </si>
  <si>
    <t>000 1 05 00000 00 0000 000</t>
  </si>
  <si>
    <t>000 1 05 01000 00 0000 110</t>
  </si>
  <si>
    <t>000 1 05 01010 01 0000 110</t>
  </si>
  <si>
    <t>000 1 05 01011 01 0000 110</t>
  </si>
  <si>
    <t>000 1 05 01020 01 0000 110</t>
  </si>
  <si>
    <t>000 1 05 01021 01 0000 110</t>
  </si>
  <si>
    <t>000 1 06 00000 00 0000 000</t>
  </si>
  <si>
    <t>000 1 06 02000 02 0000 110</t>
  </si>
  <si>
    <t>000 1 06 02010 02 0000 110</t>
  </si>
  <si>
    <t>000 1 06 02020 02 0000 110</t>
  </si>
  <si>
    <t>000 1 06 04000 02 0000 110</t>
  </si>
  <si>
    <t>000 1 06 04011 02 0000 110</t>
  </si>
  <si>
    <t>000 1 06 04012 02 0000 110</t>
  </si>
  <si>
    <t>000 1 06 05000 02 0000 110</t>
  </si>
  <si>
    <t>000 1 07 00000 00 0000 000</t>
  </si>
  <si>
    <t>000 1 07 01000 01 0000 110</t>
  </si>
  <si>
    <t>000 1 07 01020 01 0000 110</t>
  </si>
  <si>
    <t>000 1 07 01030 01 0000 110</t>
  </si>
  <si>
    <t>000 1 07 04000 01 0000 110</t>
  </si>
  <si>
    <t>000 1 07 04010 01 0000 110</t>
  </si>
  <si>
    <t>000 1 08 00000 00 0000 000</t>
  </si>
  <si>
    <t>000 1 08 06000 01 0000 110</t>
  </si>
  <si>
    <t>000 1 08 07000 01 0000 110</t>
  </si>
  <si>
    <t>000 1 08 07010 01 0000 110</t>
  </si>
  <si>
    <t>000 1 08 07020 01 0000 110</t>
  </si>
  <si>
    <t>000 1 08 07080 01 0000 110</t>
  </si>
  <si>
    <t>000 1 08 07082 01 0000 110</t>
  </si>
  <si>
    <t>000 1 08 07100 01 0000 110</t>
  </si>
  <si>
    <t>000 1 08 07110 01 0000 110</t>
  </si>
  <si>
    <t>000 1 08 07120 01 0000 110</t>
  </si>
  <si>
    <t>000 1 08 07130 01 0000 110</t>
  </si>
  <si>
    <t>000 1 08 07140 01 0000 110</t>
  </si>
  <si>
    <t>000 1 08 07141 01 0000 110</t>
  </si>
  <si>
    <t>000 1 08 07142 01 0000 110</t>
  </si>
  <si>
    <t>000 1 08 07170 01 0000 110</t>
  </si>
  <si>
    <t>000 1 08 07172 01 0000 110</t>
  </si>
  <si>
    <t>000 1 08 07340 01 0000 110</t>
  </si>
  <si>
    <t>000 1 08 07380 01 0000 110</t>
  </si>
  <si>
    <t>000 1 08 07390 01 0000 110</t>
  </si>
  <si>
    <t>000 1 08 07400 01 0000 110</t>
  </si>
  <si>
    <t>000 1 11 00000 00 0000 000</t>
  </si>
  <si>
    <t>000 1 11 01000 00 0000 120</t>
  </si>
  <si>
    <t>000 1 11 01020 02 0000 120</t>
  </si>
  <si>
    <t>000 1 11 05000 00 0000 120</t>
  </si>
  <si>
    <t>000 1 11 05020 00 0000 120</t>
  </si>
  <si>
    <t>000 1 11 05022 02 0000 120</t>
  </si>
  <si>
    <t>000 1 11 05030 00 0000 120</t>
  </si>
  <si>
    <t>000 1 11 05032 02 0000 120</t>
  </si>
  <si>
    <t>000 1 11 05070 00 0000 120</t>
  </si>
  <si>
    <t>000 1 11 05072 02 0000 120</t>
  </si>
  <si>
    <t>000 1 11 07000 00 0000 120</t>
  </si>
  <si>
    <t>000 1 11 07010 00 0000 120</t>
  </si>
  <si>
    <t>000 1 11 07012 02 0000 120</t>
  </si>
  <si>
    <t>000 1 11 09000 00 0000 120</t>
  </si>
  <si>
    <t>000 1 11 09040 00 0000 120</t>
  </si>
  <si>
    <t>000 1 11 09042 02 0000 120</t>
  </si>
  <si>
    <t>000 1 12 00000 00 0000 000</t>
  </si>
  <si>
    <t>000 1 12 01000 01 0000 120</t>
  </si>
  <si>
    <t>000 1 12 01010 01 0000 120</t>
  </si>
  <si>
    <t>000 1 12 01030 01 0000 120</t>
  </si>
  <si>
    <t>000 1 12 01040 01 0000 120</t>
  </si>
  <si>
    <t>000 1 12 01041 01 0000 120</t>
  </si>
  <si>
    <t>000 1 12 02000 00 0000 120</t>
  </si>
  <si>
    <t>000 1 12 02010 01 0000 120</t>
  </si>
  <si>
    <t>000 1 12 02012 01 0000 120</t>
  </si>
  <si>
    <t>000 1 12 02030 01 0000 120</t>
  </si>
  <si>
    <t>000 1 12 02050 01 0000 120</t>
  </si>
  <si>
    <t>000 1 12 02052 01 0000 120</t>
  </si>
  <si>
    <t>000 1 12 04000 00 0000 120</t>
  </si>
  <si>
    <t>000 1 12 04010 00 0000 120</t>
  </si>
  <si>
    <t>000 1 12 04013 02 0000 120</t>
  </si>
  <si>
    <t>000 1 12 04014 02 0000 120</t>
  </si>
  <si>
    <t>000 1 12 04015 02 0000 120</t>
  </si>
  <si>
    <t>000 1 13 00000 00 0000 000</t>
  </si>
  <si>
    <t>000 1 13 01000 00 0000 130</t>
  </si>
  <si>
    <t>000 1 13 01020 01 0000 130</t>
  </si>
  <si>
    <t>000 1 13 01031 01 0000 130</t>
  </si>
  <si>
    <t>000 1 13 01400 01 0000 130</t>
  </si>
  <si>
    <t>000 1 13 01410 01 0000 130</t>
  </si>
  <si>
    <t>000 1 13 01990 00 0000 130</t>
  </si>
  <si>
    <t>000 1 13 01992 02 0000 130</t>
  </si>
  <si>
    <t>000 1 13 02000 00 0000 130</t>
  </si>
  <si>
    <t>000 1 13 02990 00 0000 130</t>
  </si>
  <si>
    <t>000 1 13 02992 02 0000 130</t>
  </si>
  <si>
    <t>000 1 14 00000 00 0000 000</t>
  </si>
  <si>
    <t>000 1 14 02000 00 0000 000</t>
  </si>
  <si>
    <t>000 1 14 02020 02 0000 440</t>
  </si>
  <si>
    <t>000 1 14 02022 02 0000 440</t>
  </si>
  <si>
    <t>000 1 14 06000 00 0000 430</t>
  </si>
  <si>
    <t>000 1 14 06020 00 0000 430</t>
  </si>
  <si>
    <t>000 1 14 06022 02 0000 430</t>
  </si>
  <si>
    <t>000 1 15 00000 00 0000 000</t>
  </si>
  <si>
    <t>000 1 15 02000 00 0000 140</t>
  </si>
  <si>
    <t>000 1 15 02020 02 0000 140</t>
  </si>
  <si>
    <t>000 1 16 00000 00 0000 000</t>
  </si>
  <si>
    <t>000 2 00 00000 00 0000 000</t>
  </si>
  <si>
    <t>000 2 02 00000 00 0000 000</t>
  </si>
  <si>
    <t>000 2 02 10000 00 0000 150</t>
  </si>
  <si>
    <t>000 2 02 15001 02 0000 150</t>
  </si>
  <si>
    <t>000 2 02 15009 02 0000 150</t>
  </si>
  <si>
    <t>000 2 02 20000 00 0000 150</t>
  </si>
  <si>
    <t>000 2 02 25081 02 0000 150</t>
  </si>
  <si>
    <t>000 2 02 25082 02 0000 150</t>
  </si>
  <si>
    <t>000 2 02 25084 02 0000 150</t>
  </si>
  <si>
    <t>000 2 02 25086 02 0000 150</t>
  </si>
  <si>
    <t>000 2 02 25097 02 0000 150</t>
  </si>
  <si>
    <t>000 2 02 25114 02 0000 150</t>
  </si>
  <si>
    <t>000 2 02 25138 02 0000 150</t>
  </si>
  <si>
    <t>000 2 02 25187 02 0000 150</t>
  </si>
  <si>
    <t>000 2 02 25201 02 0000 150</t>
  </si>
  <si>
    <t>000 2 02 25202 02 0000 150</t>
  </si>
  <si>
    <t>000 2 02 25228 02 0000 150</t>
  </si>
  <si>
    <t>000 2 02 25229 02 0000 150</t>
  </si>
  <si>
    <t>000 2 02 25232 02 0000 150</t>
  </si>
  <si>
    <t>000 2 02 25243 02 0000 150</t>
  </si>
  <si>
    <t>000 2 02 25402 02 0000 150</t>
  </si>
  <si>
    <t>000 2 02 25462 02 0000 150</t>
  </si>
  <si>
    <t>000 2 02 25467 02 0000 150</t>
  </si>
  <si>
    <t>000 2 02 25497 02 0000 150</t>
  </si>
  <si>
    <t>000 2 02 25516 02 0000 150</t>
  </si>
  <si>
    <t>000 2 02 25517 02 0000 150</t>
  </si>
  <si>
    <t>000 2 02 25519 02 0000 150</t>
  </si>
  <si>
    <t>000 2 02 25520 02 0000 150</t>
  </si>
  <si>
    <t>000 2 02 25527 02 0000 150</t>
  </si>
  <si>
    <t>000 2 02 25555 02 0000 150</t>
  </si>
  <si>
    <t>000 2 02 25568 02 0000 150</t>
  </si>
  <si>
    <t>000 2 02 27139 02 0000 150</t>
  </si>
  <si>
    <t>000 2 02 30000 00 0000 150</t>
  </si>
  <si>
    <t>000 2 02 35118 02 0000 150</t>
  </si>
  <si>
    <t>000 2 02 35120 02 0000 150</t>
  </si>
  <si>
    <t>000 2 02 35128 02 0000 150</t>
  </si>
  <si>
    <t>000 2 02 35129 02 0000 150</t>
  </si>
  <si>
    <t>000 2 02 35135 02 0000 150</t>
  </si>
  <si>
    <t>000 2 02 35137 02 0000 150</t>
  </si>
  <si>
    <t>000 2 02 35176 02 0000 150</t>
  </si>
  <si>
    <t>000 2 02 35220 02 0000 150</t>
  </si>
  <si>
    <t>000 2 02 35240 02 0000 150</t>
  </si>
  <si>
    <t>000 2 02 35250 02 0000 150</t>
  </si>
  <si>
    <t>000 2 02 35260 02 0000 150</t>
  </si>
  <si>
    <t>000 2 02 35270 02 0000 150</t>
  </si>
  <si>
    <t>000 2 02 35280 02 0000 150</t>
  </si>
  <si>
    <t>000 2 02 35290 02 0000 150</t>
  </si>
  <si>
    <t>000 2 02 35380 02 0000 150</t>
  </si>
  <si>
    <t>000 2 02 35429 02 0000 150</t>
  </si>
  <si>
    <t>000 2 02 35430 02 0000 150</t>
  </si>
  <si>
    <t>000 2 02 35432 02 0000 150</t>
  </si>
  <si>
    <t>000 2 02 35460 02 0000 150</t>
  </si>
  <si>
    <t>000 2 02 35573 02 0000 150</t>
  </si>
  <si>
    <t>000 2 02 35900 02 0000 150</t>
  </si>
  <si>
    <t>000 2 02 40000 00 0000 150</t>
  </si>
  <si>
    <t>000 2 02 45141 02 0000 150</t>
  </si>
  <si>
    <t>000 2 02 45142 02 0000 150</t>
  </si>
  <si>
    <t>000 2 02 45161 02 0000 150</t>
  </si>
  <si>
    <t>000 2 02 45190 02 0000 150</t>
  </si>
  <si>
    <t>000 2 02 45192 02 0000 150</t>
  </si>
  <si>
    <t>000 2 02 45216 02 0000 150</t>
  </si>
  <si>
    <t>000 2 02 45393 02 0000 150</t>
  </si>
  <si>
    <t>000 2 02 45433 02 0000 150</t>
  </si>
  <si>
    <t>000 2 02 45468 02 0000 150</t>
  </si>
  <si>
    <t>000 2 03 00000 00 0000 000</t>
  </si>
  <si>
    <t>000 2 03 02040 02 0000 150</t>
  </si>
  <si>
    <t>000 2 19 00000 00 0000 000</t>
  </si>
  <si>
    <t>000 2 19 35250 02 0000 150</t>
  </si>
  <si>
    <t>000 2 19 35290 02 0000 150</t>
  </si>
  <si>
    <t>Акцизы по подакцизным товарам (продукции), производимым на территории Российской Федерации</t>
  </si>
  <si>
    <t xml:space="preserve"> 000 1 03 02000 01 0000 110</t>
  </si>
  <si>
    <t>000 1 05 01012 01 0000 110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</si>
  <si>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</si>
  <si>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000 1 05 01022 01 0000 110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</si>
  <si>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</si>
  <si>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000 1 05 01050 01 0000 110</t>
  </si>
  <si>
    <t>000 1 05 03000 01 0000 110</t>
  </si>
  <si>
    <t>000 1 05 03020 01 0000 110</t>
  </si>
  <si>
    <t>Минимальный налог, зачисляемый в бюджеты субъектов Российской Федерации (за налоговые периоды, истекшие до 1 января 2016 года)</t>
  </si>
  <si>
    <t>Единый сельскохозяйственный налог</t>
  </si>
  <si>
    <t>Единый сельскохозяйственный налог (за налоговые периоды, истекшие до 1 января 2011 года)</t>
  </si>
  <si>
    <t>ЗАДОЛЖЕННОСТЬ И ПЕРЕРАСЧЕТЫ ПО ОТМЕНЕННЫМ НАЛОГАМ, СБОРАМ И ИНЫМ ОБЯЗАТЕЛЬНЫМ ПЛАТЕЖАМ</t>
  </si>
  <si>
    <t>Налог на прибыль организаций, зачислявшийся до 1 января 2005 года в местные бюджеты</t>
  </si>
  <si>
    <t>Налог на прибыль организаций, зачислявшийся до 1 января 2005 года в местные бюджеты, мобилизуемый на территориях городских округов</t>
  </si>
  <si>
    <t>Налог на пользователей автомобильных дорог</t>
  </si>
  <si>
    <t>Прочие налоги и сборы (по отмененным налогам и сборам субъектов Российской Федерации)</t>
  </si>
  <si>
    <t>Налог с продаж</t>
  </si>
  <si>
    <t xml:space="preserve"> 000 1 09 00000 00 0000 000</t>
  </si>
  <si>
    <t>000 1 09 01000 00 0000 110</t>
  </si>
  <si>
    <t>000 1 09 01020 04 0000 110</t>
  </si>
  <si>
    <t xml:space="preserve"> 000 1 09 04030 01 0000 110</t>
  </si>
  <si>
    <t xml:space="preserve"> 000 1 09 06000 02 0000 110</t>
  </si>
  <si>
    <t xml:space="preserve"> 000 1 09 06010 02 0000 110</t>
  </si>
  <si>
    <t>000 1 12 01042 01 0000 120</t>
  </si>
  <si>
    <t>000 1 12 01070 01 0000 120</t>
  </si>
  <si>
    <t>Плата за размещение твердых коммунальных отходов</t>
  </si>
  <si>
    <t>Плата за выбросы загрязняющих веществ, образующихся при сжигании на факельных установках и (или) рассеивании попутного нефтяного газа</t>
  </si>
  <si>
    <t>000 1 13 01190 01 0000 130</t>
  </si>
  <si>
    <t>Плата за предоставление информации из реестра дисквалифицированных лиц</t>
  </si>
  <si>
    <t>000 1 13 02060 00 0000 130</t>
  </si>
  <si>
    <t>000 1 13 02062 02 0000 130</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</si>
  <si>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</si>
  <si>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субъектов Российской Федерации</t>
  </si>
  <si>
    <t>ПРОЧИЕ НЕНАЛОГОВЫЕ ДОХОДЫ</t>
  </si>
  <si>
    <t>Невыясненные поступления</t>
  </si>
  <si>
    <t>Невыясненные поступления, зачисляемые в бюджеты субъектов Российской Федерации</t>
  </si>
  <si>
    <t xml:space="preserve"> 000 1 17 00000 00 0000 000</t>
  </si>
  <si>
    <t xml:space="preserve"> 000 1 17 01000 00 0000 180</t>
  </si>
  <si>
    <t xml:space="preserve"> 000 1 17 01020 02 0000 180</t>
  </si>
  <si>
    <t>Дотации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</si>
  <si>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</si>
  <si>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000 2 02 15009 00 0000 150</t>
  </si>
  <si>
    <t>000 2 02 25081 00 0000 150</t>
  </si>
  <si>
    <t>Субсидии бюджетам на государственную поддержку спортивных организаций, осуществляющих подготовку спортивного резерва для сборных команд Российской Федерации</t>
  </si>
  <si>
    <t>000 2 02 25086 00 0000 150</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</si>
  <si>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</si>
  <si>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000 2 02 25097 00 0000 150</t>
  </si>
  <si>
    <t>Субсидии на создание в общеобразовательных организациях, расположенных в сельской местности, условий для занятий физической культурой и спортом</t>
  </si>
  <si>
    <t>000 2 02 25114 00 0000 150</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</si>
  <si>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</si>
  <si>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000 2 02 25138 00 0000 150</t>
  </si>
  <si>
    <t>000 2 02 25187 00 0000 150</t>
  </si>
  <si>
    <t>000 2 02 25201 00 0000 150</t>
  </si>
  <si>
    <t>Субсидии бюджетам на развитие паллиативной медицинской помощи</t>
  </si>
  <si>
    <t>000 2 02 25202 00 0000 150</t>
  </si>
  <si>
    <t>Субсидии бюджетам на реализацию мероприятий по предупреждению и борьбе с социально значимыми инфекционными заболеваниями</t>
  </si>
  <si>
    <t>Субсидии бюджетам на оснащение объектов спортивной инфраструктуры спортивно-технологическим оборудованием</t>
  </si>
  <si>
    <t>000 2 02 25229 00 0000 150</t>
  </si>
  <si>
    <t>Субсидии бюджетам на приобретение спортивного оборудования и инвентаря для приведения организаций спортивной подготовки в нормативное состояние</t>
  </si>
  <si>
    <t>000 2 02 25232 00 0000 150</t>
  </si>
  <si>
    <t>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</si>
  <si>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000 2 02 25243 00 0000 150</t>
  </si>
  <si>
    <t>Субсидии бюджетам на строительство и реконструкцию (модернизацию) объектов питьевого водоснабжения</t>
  </si>
  <si>
    <t>000 2 02 25467 00 0000 150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</si>
  <si>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</si>
  <si>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000 2 02 25497 00 0000 150</t>
  </si>
  <si>
    <t>Субсидии бюджетам на реализацию мероприятий по обеспечению жильем молодых семей</t>
  </si>
  <si>
    <t>000 2 02 25516 00 0000 150</t>
  </si>
  <si>
    <t>Субсидии бюджетам на реализацию мероприятий по укреплению единства российской нации и этнокультурному развитию народов России</t>
  </si>
  <si>
    <t>000 2 02 25517 00 0000 150</t>
  </si>
  <si>
    <t>Субсидии бюджетам на поддержку творческой деятельности и техническое оснащение детских и кукольных театров</t>
  </si>
  <si>
    <t>000 2 02 25519 00 0000 150</t>
  </si>
  <si>
    <t>Субсидия бюджетам на поддержку отрасли культуры</t>
  </si>
  <si>
    <t>000 2 02 25520 00 0000 150</t>
  </si>
  <si>
    <t>Субсидии бюджетам на реализацию мероприятий по созданию в субъектах Российской Федерации новых мест в общеобразовательных организациях</t>
  </si>
  <si>
    <t>000 2 02 25527 00 0000 150</t>
  </si>
  <si>
    <t>000 2 02 25555 00 0000 150</t>
  </si>
  <si>
    <t>Субсидии бюджетам на реализацию программ формирования современной городской среды</t>
  </si>
  <si>
    <t>000 2 02 27139 00 0000 150</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</si>
  <si>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</si>
  <si>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000 2 02 35118 00 0000 150</t>
  </si>
  <si>
    <t>Субвенции бюджетам на осуществление первичного воинского учета на территориях, где отсутствуют военные комиссариаты</t>
  </si>
  <si>
    <t>000 2 02 35120 00 0000 150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</si>
  <si>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</si>
  <si>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000 2 02 35135 00 0000 150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</si>
  <si>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</si>
  <si>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000 2 02 35137 00 0000 150</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</si>
  <si>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</si>
  <si>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000 2 02 35176 00 0000 150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</si>
  <si>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</si>
  <si>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000 2 02 35220 00 0000 150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</si>
  <si>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</si>
  <si>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000 2 02 35240 00 0000 150</t>
  </si>
  <si>
    <t>000 2 02 35250 00 0000 150</t>
  </si>
  <si>
    <t>Субвенции бюджетам на оплату жилищно-коммунальных услуг отдельным категориям граждан</t>
  </si>
  <si>
    <t>000 2 02 35260 00 0000 150</t>
  </si>
  <si>
    <t>Субвенции бюджетам на выплату единовременного пособия при всех формах устройства детей, лишенных родительского попечения, в семью</t>
  </si>
  <si>
    <t>000 2 02 35270 00 0000 150</t>
  </si>
  <si>
    <t>000 2 02 35280 00 0000 150</t>
  </si>
  <si>
    <t>000 2 02 35380 00 0000 150</t>
  </si>
  <si>
    <t>000 2 02 35429 00 0000 150</t>
  </si>
  <si>
    <t>Субвенции бюджетам на увеличение площади лесовосстановления</t>
  </si>
  <si>
    <t>000 2 02 35430 00 0000 150</t>
  </si>
  <si>
    <t>Субвенции бюджетам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</si>
  <si>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000 2 02 35432 00 0000 150</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</si>
  <si>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</si>
  <si>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000 2 02 35460 00 0000 150</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</si>
  <si>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</si>
  <si>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000 2 02 35573 00 0000 150</t>
  </si>
  <si>
    <t>Субвенции бюджетам на осуществление ежемесячной выплаты в связи с рождением (усыновлением) первого ребенка</t>
  </si>
  <si>
    <t>000 2 02 45161 00 0000 150</t>
  </si>
  <si>
    <t>Межбюджетные трансферты, передаваемые бюджетам на реализацию отдельных полномочий в области лекарственного обеспечения</t>
  </si>
  <si>
    <t>000 2 02 45192 00 0000 150</t>
  </si>
  <si>
    <t>Межбюджетные трансферты, передаваемые бюджетам на оснащение оборудованием региональных сосудистых центров и первичных сосудистых отделений</t>
  </si>
  <si>
    <t>000 2 02 45216 00 0000 150</t>
  </si>
  <si>
    <t>000 2 02 45393 00 0000 150</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</si>
  <si>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</si>
  <si>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000 2 02 45433 00 0000 150</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</si>
  <si>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</si>
  <si>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000 2 02 45468 00 0000 150</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</si>
  <si>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</si>
  <si>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 в бюджеты субъектов Российской Федерации</t>
  </si>
  <si>
    <t>Доходы бюджетов субъектов Российской Федерации от возврата организациями остатков субсидий прошлых лет</t>
  </si>
  <si>
    <t>Доходы бюджетов субъектов Российской Федерации от возврата бюджетными учреждениями остатков субсидий прошлых лет</t>
  </si>
  <si>
    <t>Доходы бюджетов субъектов Российской Федерации от возврата автономными учреждениями остатков субсидий прошлых лет</t>
  </si>
  <si>
    <t>Доходы бюджетов субъектов Российской Федерации от возврата иными организациями остатков субсидий прошлых лет</t>
  </si>
  <si>
    <t xml:space="preserve"> 000 2 18 00000 00 0000 000</t>
  </si>
  <si>
    <t xml:space="preserve"> 000 2 18 00000 00 0000 150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</si>
  <si>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</si>
  <si>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000 2 02 15001 00 0000 150</t>
  </si>
  <si>
    <t>000 2 03 02000 02 0000 150</t>
  </si>
  <si>
    <t xml:space="preserve"> 000 2 18 00000 02 0000 150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</si>
  <si>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</si>
  <si>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000 2 18 02000 02 0000 150</t>
  </si>
  <si>
    <t xml:space="preserve"> 000 2 18 02010 02 0000 150</t>
  </si>
  <si>
    <t xml:space="preserve"> 000 2 18 02020 02 0000 150</t>
  </si>
  <si>
    <t xml:space="preserve"> 000 2 18 02030 02 0000 150</t>
  </si>
  <si>
    <t>000 2 18 60010 02 0000 150</t>
  </si>
  <si>
    <t>000 2 19 00000 02 0000 150</t>
  </si>
  <si>
    <t>Возврат остатков субсидий, субвенций и иных межбюджетных трансфертов, имеющих целевой назначение, прошлых лет из бюджетов субъектов Российской Федерации</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</si>
  <si>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субъектов Российской Федерации</t>
  </si>
  <si>
    <t>000 2 19 25018 02 0000 150</t>
  </si>
  <si>
    <t>Возврат остатков субсидий на 1 килограмм реализованного и (или) отгруженного на собственную переработку молока из бюджетов субъектов Российской Федерации</t>
  </si>
  <si>
    <t>000 2 19 25043 02 0000 150</t>
  </si>
  <si>
    <t>000 2 19 25053 02 0000 150</t>
  </si>
  <si>
    <t>Возврат остатков субсидий на поддержку начинающих фермеров из бюджетов субъектов Российской Федерации</t>
  </si>
  <si>
    <t>Возврат остатков субсидий на развитие семейных животноводческих ферм из бюджетов субъектов Российской Федерации</t>
  </si>
  <si>
    <t>000 2 19 25054 02 0000 150</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</si>
  <si>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</si>
  <si>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000 2 19 25064 02 0000 150</t>
  </si>
  <si>
    <t>000 2 19 25084 02 0000 150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</si>
  <si>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</si>
  <si>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000 2 19 25543 02 0000 150</t>
  </si>
  <si>
    <t>Возврат остатков субсидий на содействие достижению целевых показателей региональных программ развития агропромышленного комплекса из бюджетов субъектов Российской Федерации</t>
  </si>
  <si>
    <t>000 2 19 35129 02 0000 150</t>
  </si>
  <si>
    <t>Возврат остатков субвенций на осуществление отдельных полномочий в области лесных отношений из бюджетов субъектов Российской Федерации</t>
  </si>
  <si>
    <t>000 2 19 35137 02 0000 150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</si>
  <si>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</si>
  <si>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000 2 19 35380 02 0000 150</t>
  </si>
  <si>
    <t>000 2 19 90000 02 0000 150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</si>
  <si>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</si>
  <si>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000 1 08 07310 01 0000 110</t>
  </si>
  <si>
    <t>Государственная пошлина за повторную выдачу свидетельства о постановке на учет в налоговом органе</t>
  </si>
  <si>
    <t>000 1 09 04000 00 0000 110</t>
  </si>
  <si>
    <t>Налоги на имущество</t>
  </si>
  <si>
    <t>000 2 02 45453 00 0000 150</t>
  </si>
  <si>
    <t>000 2 02 45453 02 0000 150</t>
  </si>
  <si>
    <t>Межбюджетные трансферты, передаваемые бюджетам на создание виртуальных концертных залов</t>
  </si>
  <si>
    <t>Межбюджетные трансферты, передаваемые бюджетам субъектов Российской Федерации на создание виртуальных концертных залов</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</si>
  <si>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</si>
  <si>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Доходы от уплаты акцизов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</si>
  <si>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</si>
  <si>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</si>
  <si>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000 1 03 02190 01 0000 110</t>
  </si>
  <si>
    <t>000 1 03 02210 01 0000 110</t>
  </si>
  <si>
    <t>000 1 03 02220 01 0000 110</t>
  </si>
  <si>
    <t>000 1 03 02232 01 0000 110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</si>
  <si>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</si>
  <si>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000 1 03 02242 01 0000 110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</si>
  <si>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</si>
  <si>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000 1 03 02252 01 0000 110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</si>
  <si>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</si>
  <si>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000 1 03 02262 01 0000 110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</si>
  <si>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</si>
  <si>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Административные штрафы, установленные Кодексом Российской Федерации об административных правонарушениях</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</si>
  <si>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</si>
  <si>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</si>
  <si>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</si>
  <si>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</si>
  <si>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</si>
  <si>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</si>
  <si>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</si>
  <si>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</si>
  <si>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</si>
  <si>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</si>
  <si>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</si>
  <si>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</si>
  <si>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</si>
  <si>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</si>
  <si>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</si>
  <si>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</si>
  <si>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000 1 16 01000 01 0000 140</t>
  </si>
  <si>
    <t>000 1 16 01070 01 0000 140</t>
  </si>
  <si>
    <t>000 1 16 01072 01 0000 140</t>
  </si>
  <si>
    <t>000 1 16 01080 01 0000 140</t>
  </si>
  <si>
    <t>000 1 16 01082 01 0000 140</t>
  </si>
  <si>
    <t>000 1 16 01090 01 0000 140</t>
  </si>
  <si>
    <t>000 1 16 01092 01 0000 140</t>
  </si>
  <si>
    <t>000 1 16 01110 01 0000 140</t>
  </si>
  <si>
    <t>000 1 16 01112 01 0000 140</t>
  </si>
  <si>
    <t>000 1 16 01120 01 0000 140</t>
  </si>
  <si>
    <t>000 1 16 01121 01 0000 140</t>
  </si>
  <si>
    <t>000 1 16 01123 01 0000 140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</si>
  <si>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</si>
  <si>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000 1 16 01140 01 0000 140</t>
  </si>
  <si>
    <t>000 1 16 01142 01 0000 140</t>
  </si>
  <si>
    <t>000 1 16 01150 01 0000 140</t>
  </si>
  <si>
    <t>000 1 16 01152 01 0000 140</t>
  </si>
  <si>
    <t>000 1 16 01190 01 0000 140</t>
  </si>
  <si>
    <t>000 1 16 01192 01 0000 140</t>
  </si>
  <si>
    <t>000 1 16 02000 02 0000 140</t>
  </si>
  <si>
    <t>000 1 16 02010 02 0000 140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</si>
  <si>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</si>
  <si>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</si>
  <si>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</si>
  <si>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</si>
  <si>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</si>
  <si>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000 1 16 07000 01 0000 140</t>
  </si>
  <si>
    <t>000 1 16 07010 00 0000 140</t>
  </si>
  <si>
    <t>000 1 16 07010 02 0000 140</t>
  </si>
  <si>
    <t>000 1 16 07030 00 0000 140</t>
  </si>
  <si>
    <t>000 1 16 07030 02 0000 140</t>
  </si>
  <si>
    <t>000 1 16 07090 00 0000 140</t>
  </si>
  <si>
    <t>000 1 16 07090 02 0000 140</t>
  </si>
  <si>
    <t>Платежи в целях возмещения причиненного ущерба (убытков)</t>
  </si>
  <si>
    <t>Платежи в целях возмещения убытков, причиненных уклонением от заключения государственного контракта</t>
  </si>
  <si>
    <t>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финансируемого за счет средств дорожного фонда субъекта Российской Федерации,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</si>
  <si>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Платежи, уплачиваемые в целях возмещения вреда</t>
  </si>
  <si>
    <t>Платежи, уплачиваемые в целях возмещения вреда, причиняемого автомобильным дорогам</t>
  </si>
  <si>
    <t>Платежи, уплачиваемые в целях возмещения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t>
  </si>
  <si>
    <t>000 1 16 10000 00 0000 140</t>
  </si>
  <si>
    <t>000 1 16 10050 00 0000 140</t>
  </si>
  <si>
    <t>000 1 16 10057 02 0000 140</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</si>
  <si>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</si>
  <si>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</si>
  <si>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000 1 16 10122 01 0000 140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</si>
  <si>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</si>
  <si>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000 1 16 10128 01 0000 140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</si>
  <si>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субъекта Российской Федерации по нормативам, действовавшим в 2019 году</t>
  </si>
  <si>
    <t>000 1 16 11000 01 0000 140</t>
  </si>
  <si>
    <t>000 1 16 11060 01 0000 140</t>
  </si>
  <si>
    <t>000 1 16 11063 01 0000 140</t>
  </si>
  <si>
    <t>Субсидии бюджетам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</si>
  <si>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Субсидии бюджетам субъектов Российской Федерации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</si>
  <si>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000 2 02 25169 00 0000 150</t>
  </si>
  <si>
    <t>000 2 02 25169 02 0000 150</t>
  </si>
  <si>
    <t>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</si>
  <si>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Субсидии бюджетам субъектов Российской Федерации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</si>
  <si>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000 2 02 25210 00 0000 150</t>
  </si>
  <si>
    <t>000 2 02 25210 02 0000 150</t>
  </si>
  <si>
    <t>000 2 02 25219 00 0000 150</t>
  </si>
  <si>
    <t>000 2 02 25219 02 0000 150</t>
  </si>
  <si>
    <t>Субсидии бюджетам на создание центров цифрового образования детей</t>
  </si>
  <si>
    <t>Субсидии бюджетам субъектов Российской Федерации на создание центров цифрового образования детей</t>
  </si>
  <si>
    <t>000 2 02 25253 00 0000 150</t>
  </si>
  <si>
    <t>000 2 02 25253 02 0000 150</t>
  </si>
  <si>
    <t>Субсидии бюджетам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</si>
  <si>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</si>
  <si>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000 2 02 25255 00 0000 150</t>
  </si>
  <si>
    <t>000 2 02 25255 02 0000 150</t>
  </si>
  <si>
    <t>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</si>
  <si>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Субсидии бюджетам субъектов Российской Федерации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</si>
  <si>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000 2 02 25256 00 0000 150</t>
  </si>
  <si>
    <t>000 2 02 25256 02 0000 150</t>
  </si>
  <si>
    <t>Субсидии бюджетам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</si>
  <si>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</si>
  <si>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000 2 02 25281 02 0000 150</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</si>
  <si>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</si>
  <si>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</si>
  <si>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</si>
  <si>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000 2 02 25299 00 0000 150</t>
  </si>
  <si>
    <t>000 2 02 25299 02 0000 150</t>
  </si>
  <si>
    <t>Субсидии бюджетам на осуществление ежемесячных выплат на детей в возрасте от трех до семи лет включительно</t>
  </si>
  <si>
    <t>000 2 02 25302 00 0000 150</t>
  </si>
  <si>
    <t>000 2 02 25302 02 0000 150</t>
  </si>
  <si>
    <t>000 2 02 25412 00 0000 150</t>
  </si>
  <si>
    <t>000 2 02 25412 02 0000 150</t>
  </si>
  <si>
    <t>Субсидии бюджетам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</si>
  <si>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Субсидии бюджетам субъектов Российской Федерации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</si>
  <si>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000 2 02 25480 00 0000 150</t>
  </si>
  <si>
    <t>000 2 02 25480 02 0000 150</t>
  </si>
  <si>
    <t>Субсидии бюджетам на создание системы поддержки фермеров и развитие сельской кооперации</t>
  </si>
  <si>
    <t>Субсидии бюджетам субъектов Российской Федерации на создание системы поддержки фермеров и развитие сельской кооперации</t>
  </si>
  <si>
    <t>000 2 02 25502 00 0000 150</t>
  </si>
  <si>
    <t>000 2 02 25502 02 0000 150</t>
  </si>
  <si>
    <t>000 2 02 25508 00 0000 150</t>
  </si>
  <si>
    <t>000 2 02 25508 02 0000 150</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</si>
  <si>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</si>
  <si>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</si>
  <si>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</si>
  <si>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</si>
  <si>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обеспечение закупки авиационных работ в целях оказания медицинской помощи</t>
  </si>
  <si>
    <t>000 2 02 25554 02 0000 150</t>
  </si>
  <si>
    <t>Субсидии бюджетам на обеспечение комплексного развития сельских территорий</t>
  </si>
  <si>
    <t>Субсидии бюджетам субъектов Российской Федерации на обеспечение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</si>
  <si>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</si>
  <si>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000 2 02 25576 00 0000 150</t>
  </si>
  <si>
    <t>000 2 02 25576 02 0000 150</t>
  </si>
  <si>
    <t>000 2 02 25586 02 0000 150</t>
  </si>
  <si>
    <t>000 2 02 27372 00 0000 150</t>
  </si>
  <si>
    <t>000 2 02 27372 02 0000 150</t>
  </si>
  <si>
    <t>Субсидии бюджетам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</si>
  <si>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</si>
  <si>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000 2 02 35469 00 0000 150</t>
  </si>
  <si>
    <t>000 2 02 35469 02 0000 150</t>
  </si>
  <si>
    <t>Субвенции бюджетам на проведение Всероссийской переписи населения 2020 года</t>
  </si>
  <si>
    <t>Субвенции бюджетам субъектов Российской Федерации на проведение Всероссийской переписи населения 2020 года</t>
  </si>
  <si>
    <t xml:space="preserve">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онкологическими заболеваниями </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</si>
  <si>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</si>
  <si>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</si>
  <si>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000 2 02 45252 02 0000 150</t>
  </si>
  <si>
    <t>000 2 02 49001 00 0000 150</t>
  </si>
  <si>
    <t>000 2 02 49001 02 0000 150</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</si>
  <si>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</si>
  <si>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</si>
  <si>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 81-ФЗ "О государственных пособиях гражданам, имеющим детей" из бюджетов субъектов Российской Федерации</t>
  </si>
  <si>
    <t>000 2 19 35270 02 0000 150</t>
  </si>
  <si>
    <t>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субъектов Российской Федерации</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</si>
  <si>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</si>
  <si>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000 2 19 35430 02 0000 150</t>
  </si>
  <si>
    <t>000 2 19 35432 02 0000 150</t>
  </si>
  <si>
    <t>Административные штрафы, установленные законами субъектов Российской Федерации об административных правонарушениях</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</si>
  <si>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</si>
  <si>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Налог, взимаемый в виде стоимости патента в связи с применением упрощенной системы налогообложения</t>
  </si>
  <si>
    <t>000 1 09 11000 02 0000 110</t>
  </si>
  <si>
    <t>000 1 09 11010 02 0000 110</t>
  </si>
  <si>
    <t>000 1 16 01122 01 0000 140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</si>
  <si>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</si>
  <si>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000 1 03 02200 01 0000 110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</si>
  <si>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</si>
  <si>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(муниципальным) органом, казенным учреждением</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</si>
  <si>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</si>
  <si>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000 1 16 07040 02 0000 140</t>
  </si>
  <si>
    <t>000 1 16 07040 00 0000 140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</si>
  <si>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</si>
  <si>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</si>
  <si>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</si>
  <si>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000 2 02 25304 02 0000 150</t>
  </si>
  <si>
    <t>Межбюджетные трансферты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</si>
  <si>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</si>
  <si>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000 2 02 45303 00 0000 150</t>
  </si>
  <si>
    <t>000 2 02 45303 02 0000 150</t>
  </si>
  <si>
    <t>Налог на профессиональный доход</t>
  </si>
  <si>
    <t>000 1 05 06000 01 0000 110</t>
  </si>
  <si>
    <t>Прогноз доходов
на 2021 год</t>
  </si>
  <si>
    <t>Кассовое исполнение
за 1 квартал
2021 года</t>
  </si>
  <si>
    <t xml:space="preserve">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t>
  </si>
  <si>
    <t>000 1 01 02080 01 0000 110</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</si>
  <si>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t>
  </si>
  <si>
    <t xml:space="preserve">  
Государственная пошлина по делам, рассматриваемым Конституционным Судом Российской Федерации и конституционными (уставными) судами субъектов Российской Федерации
</t>
  </si>
  <si>
    <t xml:space="preserve">  
Государственная пошлина по делам, рассматриваемым конституционными (уставными) судами субъектов Российской Федерации
</t>
  </si>
  <si>
    <t>000 1 08 02000 01 0000 110</t>
  </si>
  <si>
    <t>000 1 08 02020 01 0000 110</t>
  </si>
  <si>
    <t xml:space="preserve">  
Платежи за пользование природными ресурсами
</t>
  </si>
  <si>
    <t xml:space="preserve">  
Платежи за добычу полезных ископаемых
</t>
  </si>
  <si>
    <t xml:space="preserve">  
Платежи за добычу подземных вод
</t>
  </si>
  <si>
    <t>000 1 09 03000 00 0000 110</t>
  </si>
  <si>
    <t>000 1 09 03020 00 0000 110</t>
  </si>
  <si>
    <t>000 1 09 02023 01 0000 110</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</si>
  <si>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</si>
  <si>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</si>
  <si>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 xml:space="preserve">  
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
</t>
  </si>
  <si>
    <t xml:space="preserve">  
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
</t>
  </si>
  <si>
    <t>000 1 14 02020 02 0000 410</t>
  </si>
  <si>
    <t>000 1 14 02023 02 0000 410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</si>
  <si>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</si>
  <si>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(руководителями высших исполнительных органов государственной власти) субъектов Российской Федерации
</t>
  </si>
  <si>
    <t>000 1 16 01200 01 0000 140</t>
  </si>
  <si>
    <t>000 1 16 01205 01 0000 140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</si>
  <si>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</si>
  <si>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
</t>
  </si>
  <si>
    <t>000 1 16 01330 00 0000 140</t>
  </si>
  <si>
    <t>000 1 16 01332 01 0000 140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</si>
  <si>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</si>
  <si>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</si>
  <si>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000 2 02 25065 00 0000 150</t>
  </si>
  <si>
    <t>000 2 02 25065 02 0000 150</t>
  </si>
  <si>
    <t xml:space="preserve">  
Субсидии бюджетам на реализацию государственных программ субъектов Российской Федерации в области использования и охраны водных объектов
</t>
  </si>
  <si>
    <t xml:space="preserve">  
Субсидии бюджетам субъектов Российской Федерации на реализацию государственных программ субъектов Российской Федерации в области использования и охраны водных объектов
</t>
  </si>
  <si>
    <t xml:space="preserve">  
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</si>
  <si>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 xml:space="preserve">  
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</si>
  <si>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 xml:space="preserve">  
Субсидии бюджетам на создание и обеспечение функционирования центров опережающей профессиональной подготовки
</t>
  </si>
  <si>
    <t xml:space="preserve">  
Субсидии бюджетам субъектов Российской Федерации на создание и обеспечение функционирования центров опережающей профессиональной подготовки
</t>
  </si>
  <si>
    <t>000 2 02 25177 00 0000 150</t>
  </si>
  <si>
    <t>000 2 02 25177 02 0000 150</t>
  </si>
  <si>
    <t xml:space="preserve">  
Субсидии бюджетам на создание центров выявления и поддержки одаренных детей
</t>
  </si>
  <si>
    <t xml:space="preserve">  
Субсидии бюджетам субъектов Российской Федерации на создание центров выявления и поддержки одаренных детей
</t>
  </si>
  <si>
    <t>000 2 02 25189 00 0000 150</t>
  </si>
  <si>
    <t>000 2 02 25189 02 0000 150</t>
  </si>
  <si>
    <t xml:space="preserve">  
Субсидии бюджетам на обеспечение образовательных организаций материально-технической базой для внедрения цифровой образовательной среды
</t>
  </si>
  <si>
    <t xml:space="preserve">  
Субсидии бюджетам субъектов Российской Федерации на обеспечение образовательных организаций материально-технической базой для внедрения цифровой образовательной среды
</t>
  </si>
  <si>
    <t>000 2 02 25259 02 0000 150</t>
  </si>
  <si>
    <t xml:space="preserve">  
Субсидии бюджетам субъектов Российской Федерации на государственную поддержку стимулирования увеличения производства масличных культур
</t>
  </si>
  <si>
    <t>000 2 02 25291 00 0000 150</t>
  </si>
  <si>
    <t>000 2 02 25291 02 0000 150</t>
  </si>
  <si>
    <t xml:space="preserve">  
Субсидии бюджетам на повышение эффективности службы занятости
</t>
  </si>
  <si>
    <t xml:space="preserve">  
Субсидии бюджетам субъектов Российской Федерации на повышение эффективности службы занятости
</t>
  </si>
  <si>
    <t>Субсидии бюджетам субъектов Российской Федерации на осуществление ежемесячных выплат на детей в возрасте от трех до семи лет включительно</t>
  </si>
  <si>
    <t xml:space="preserve">  
Субсидии бюджетам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
</t>
  </si>
  <si>
    <t xml:space="preserve">  
Субсидии бюджетам субъектов Российской Федерации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
</t>
  </si>
  <si>
    <t>000 2 02 25365 00 0000 150</t>
  </si>
  <si>
    <t>000 2 02 25365 02 0000 150</t>
  </si>
  <si>
    <t xml:space="preserve">  
Субсидии бюджетам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t>
  </si>
  <si>
    <t xml:space="preserve">  
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t>
  </si>
  <si>
    <t>000 2 02 25404 00 0000 150</t>
  </si>
  <si>
    <t>000 2 02 25404 02 0000 150</t>
  </si>
  <si>
    <t xml:space="preserve">  
Субсидии бюджетам на реализацию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
</t>
  </si>
  <si>
    <t xml:space="preserve">  
Субсидии бюджетам субъектов Российской Федерации на реализацию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
</t>
  </si>
  <si>
    <t>000 2 02 25481 00 0000 150</t>
  </si>
  <si>
    <t>000 2 02 25481 02 0000 150</t>
  </si>
  <si>
    <t xml:space="preserve">  
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t>
  </si>
  <si>
    <t xml:space="preserve">  
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t>
  </si>
  <si>
    <t xml:space="preserve">  
Субсидии бюджетам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
</t>
  </si>
  <si>
    <t xml:space="preserve">  
Субсидии бюджетам субъектов Российской Федерации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
</t>
  </si>
  <si>
    <t>000 2 02 25589 00 0000 150</t>
  </si>
  <si>
    <t>000 2 02 25589 02 0000 150</t>
  </si>
  <si>
    <t xml:space="preserve">  
Субвенции бюджетам на улучшение экологического состояния гидрографической сети
</t>
  </si>
  <si>
    <t xml:space="preserve">  
Субвенции бюджетам субъектов Российской Федерации на улучшение экологического состояния гидрографической сети
</t>
  </si>
  <si>
    <t>000 2 02 35090 00 0000 150</t>
  </si>
  <si>
    <t>000 2 02 35090 02 0000 150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</si>
  <si>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</si>
  <si>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 xml:space="preserve">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</si>
  <si>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000 2 02 35134 00 0000 150</t>
  </si>
  <si>
    <t>000 2 02 35134 02 0000 150</t>
  </si>
  <si>
    <t xml:space="preserve">  
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t>
  </si>
  <si>
    <t xml:space="preserve">  
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t>
  </si>
  <si>
    <t xml:space="preserve">  
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
</t>
  </si>
  <si>
    <t xml:space="preserve">  
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
</t>
  </si>
  <si>
    <t xml:space="preserve">  
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
</t>
  </si>
  <si>
    <t xml:space="preserve">  
Субвенции бюджетам субъектов Российской Федерации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
</t>
  </si>
  <si>
    <t xml:space="preserve">  
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1032-I "О занятости населения в Российской Федерации"
</t>
  </si>
  <si>
    <t xml:space="preserve">  
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t>
  </si>
  <si>
    <t xml:space="preserve">  
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t>
  </si>
  <si>
    <t xml:space="preserve">  
Межбюджетные трансферты, передаваемые бюджетам на осуществление государственной поддержки субъектов Российской Федерации - участников национального проекта "Производительность труда и поддержка занятости"
</t>
  </si>
  <si>
    <t xml:space="preserve">  
Межбюджетные трансферты, передаваемые бюджетам субъектов Российской Федерации на осуществление государственной поддержки субъектов Российской Федерации - участников национального проекта "Производительность труда и поддержка занятости"
</t>
  </si>
  <si>
    <t>000 2 02 45296 02 0000 150</t>
  </si>
  <si>
    <t xml:space="preserve">  
Межбюджетные трансферты, передаваемые бюджетам на создание модельных муниципальных библиотек
</t>
  </si>
  <si>
    <t xml:space="preserve">  
Межбюджетные трансферты, передаваемые бюджетам субъектов Российской Федерации на создание модельных муниципальных библиотек
</t>
  </si>
  <si>
    <t>000 2 02 45454 00 0000 150</t>
  </si>
  <si>
    <t>000 2 02 45454 02 0000 150</t>
  </si>
  <si>
    <t xml:space="preserve">  
Доходы бюджетов субъектов Российской Федерации от возврата остатков субсидий на строительство и реконструкцию (модернизацию) объектов питьевого водоснабжения из бюджетов муниципальных образований
</t>
  </si>
  <si>
    <t xml:space="preserve">  
Доходы бюджетов субъектов Российской Федерации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образований
</t>
  </si>
  <si>
    <t xml:space="preserve">  
Доходы бюджетов субъектов Российской Федерации от возврата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образований
</t>
  </si>
  <si>
    <t xml:space="preserve">  
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
</t>
  </si>
  <si>
    <t>000 2 18 25243 02 0000 150</t>
  </si>
  <si>
    <t>000 2 18 25304 02 0000 150</t>
  </si>
  <si>
    <t>000 2 18 45303 02 0000 150</t>
  </si>
  <si>
    <t xml:space="preserve">  
Возврат остатков субсидий на строительство и реконструкцию (модернизацию) объектов питьевого водоснабжения из бюджетов субъектов Российской Федерации
</t>
  </si>
  <si>
    <t xml:space="preserve">  
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
</t>
  </si>
  <si>
    <t>000 2 19 25243 02 0000 150</t>
  </si>
  <si>
    <t>000 2 19 25302 02 0000 150</t>
  </si>
  <si>
    <t xml:space="preserve">  
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
</t>
  </si>
  <si>
    <t>000 2 19 25304 02 0000 150</t>
  </si>
  <si>
    <t xml:space="preserve">  
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
</t>
  </si>
  <si>
    <t xml:space="preserve">  
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
</t>
  </si>
  <si>
    <t xml:space="preserve">  
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
</t>
  </si>
  <si>
    <t>000 2 19 25462 02 0000 150</t>
  </si>
  <si>
    <t>000 2 19 25502 02 0000 150</t>
  </si>
  <si>
    <t>000 219 25508 02 0000 150</t>
  </si>
  <si>
    <t xml:space="preserve">  
Возврат остатков субсидий на закупку авиационных работ органами государственной власти субъектов Российской Федерации для оказания медицинской помощи
</t>
  </si>
  <si>
    <t>000 2 19 25554 02 0000 150</t>
  </si>
  <si>
    <t xml:space="preserve">  
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субъектов Российской Федерации
</t>
  </si>
  <si>
    <t xml:space="preserve">  
Возврат остатков иных межбюджетных трансфертов на создание системы поддержки фермеров и развитие сельской кооперации из бюджетов субъектов Российской Федерации
</t>
  </si>
  <si>
    <t>000 2 19 45303 02 0000 150</t>
  </si>
  <si>
    <t>000 2 19 45480 02 0000 150</t>
  </si>
  <si>
    <t xml:space="preserve">  
Возврат остатков иных межбюджетных трансфертов на осуществление выплат стимулирующего характера за выполнение особо важных работ медицинским и иным работникам, непосредственно участвующим в оказании медицинской помощи гражданам, у которых выявлена новая коронавирусная инфекция, за счет средств резервного фонда Правительства Российской Федерации из бюджетов субъектов Российской Федерации
</t>
  </si>
  <si>
    <t xml:space="preserve">  
Возврат остатков иных межбюджетных трансфертов на софинансирование расходных обязательств субъектов Российской Федерации по финансовому обеспечению расходов, связанных с оплатой отпусков и выплатой компенсации за неиспользованные отпуска медицинским и иным работникам,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 из бюджетов субъектов Российской Федерации
</t>
  </si>
  <si>
    <t>000 2 19 45833 02 0000 150</t>
  </si>
  <si>
    <t>000 2 19 45836 02 0000 150</t>
  </si>
  <si>
    <t xml:space="preserve">  
Возврат остатков иных межбюджетных трансфертов на реализацию дополнительных мероприятий в сфере занятости населения,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 из бюджетов субъектов Российской Федерации
</t>
  </si>
  <si>
    <t>000 2 19 45852 02 0000 150</t>
  </si>
  <si>
    <t>Кассовое исполнение
за 1 квартал
2020 года</t>
  </si>
  <si>
    <t>Темп 2021 к соответствующему периоду 2020, %</t>
  </si>
  <si>
    <t>Доходы областного бюджета за 1 квартал 2021 года в сравнении с аналогичным периодом 2020 года</t>
  </si>
  <si>
    <t>000 1 01 02050 01 0000 110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</si>
  <si>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t>
  </si>
  <si>
    <t>000 1 03 02010 01 0000 110</t>
  </si>
  <si>
    <t>Акцизы на этиловый спирт из пищевого или непищевого сырья, в том числе денатурированный этиловый спирт, спирт-сырец, дистилляты винный, виноградный, плодовый, коньячный, кальвадосный, висковый, производимый на территории Российской Федерации</t>
  </si>
  <si>
    <t>000 1 03 02011 01 0000 110</t>
  </si>
  <si>
    <t>Акцизы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t>
  </si>
  <si>
    <t>000 1 09 01030 05 0000 110</t>
  </si>
  <si>
    <t>Налог на прибыль организаций, зачислявшийся до 1 января 2005 года в местные бюджеты, мобилизуемый на территориях муниципальных районов</t>
  </si>
  <si>
    <t>000 1 09 04010 02 0000 110</t>
  </si>
  <si>
    <t>Налог на имущество предприятий</t>
  </si>
  <si>
    <t xml:space="preserve"> 000 1 09 04020 02 0000 110</t>
  </si>
  <si>
    <t>Налог с владельцев транспортных средств и налог на приобретение автотранспортных средств</t>
  </si>
  <si>
    <t>000 1 09 04040 01 0000 110</t>
  </si>
  <si>
    <t>Налог с имущества, переходящего в порядке наследования или дарения</t>
  </si>
  <si>
    <t>000 1 13 01500 00 0000 130</t>
  </si>
  <si>
    <t>Плата за оказание услуг по присоединению объектов дорожного сервиса к автомобильным дорогам общего пользования</t>
  </si>
  <si>
    <t>000 1 13 01520 02 0000 130</t>
  </si>
  <si>
    <t>Плата за оказание услуг по присоединению объектов дорожного сервиса к автомобильным дорогам общего пользования регионального или межмуниципального значения, зачисляемая в бюджеты субъектов Российской Федерации</t>
  </si>
  <si>
    <t>000 1 16 10056 02 0000 140</t>
  </si>
  <si>
    <t>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дорожного фонда субъекта Российской Федерации)</t>
  </si>
  <si>
    <t xml:space="preserve"> 000 1 17 05000 00 0000 180</t>
  </si>
  <si>
    <t>Прочие неналоговые доходы</t>
  </si>
  <si>
    <t xml:space="preserve"> 000 1 17 05020 02 0000 180</t>
  </si>
  <si>
    <t>Прочие неналоговые доходы бюджетов субъектов Российской Федерации</t>
  </si>
  <si>
    <t>000 2 02 15832 00 0000 150</t>
  </si>
  <si>
    <t>Дотации бюджетам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</si>
  <si>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000 2 02 15832 02 0000 150</t>
  </si>
  <si>
    <t>Дотации бюджетам субъектов Российской Федерации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</si>
  <si>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000 2 02 25170 00 0000 150</t>
  </si>
  <si>
    <t>Субсидии бюджетам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</si>
  <si>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000 2 02 25170 02 0000 150</t>
  </si>
  <si>
    <t>Субсидии бюджетам субъектов Российской Федерации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</si>
  <si>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000 2 02 25294 00 0000 150</t>
  </si>
  <si>
    <t>Субсидии бюджетам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</si>
  <si>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000 2 02 25294 02 0000 150</t>
  </si>
  <si>
    <t>Субсидии бюджетам субъектов Российской Федерации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</si>
  <si>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000 2 02 25461 00 0000 150</t>
  </si>
  <si>
    <t>Субсидии бюджетам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</si>
  <si>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000 2 02 25461 02 0000 150</t>
  </si>
  <si>
    <t>Субсидии бюджетам субъектов Российской Федерации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</si>
  <si>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000 2 18 45454 02 0000 150</t>
  </si>
  <si>
    <t>Доходы бюджетов субъектов Российской Федерации от возврата остатков иных межбюджетных трансфертов на создание модельных муниципальных библиотек из бюджетов муниципальных образований</t>
  </si>
  <si>
    <t>000 2 19 25138 02 0000 150</t>
  </si>
  <si>
    <t>Возврат остатков субсидий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 из бюджетов субъектов Российской Федерации</t>
  </si>
  <si>
    <t>000 2 19 25201 02 0000 150</t>
  </si>
  <si>
    <t>Возврат остатков субсидий в целях развития паллиативной медицинской помощи из бюджетов субъектов Российской Федерации</t>
  </si>
  <si>
    <t>000 2 19 25402 02 0000 150</t>
  </si>
  <si>
    <t>Возврат остатков субсидий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 из бюджетов субъектов Российской Федерации</t>
  </si>
  <si>
    <t>000 2 19 25497 02 0000 150</t>
  </si>
  <si>
    <t>Возврат остатков субсидий на реализацию мероприятий по обеспечению жильем молодых семей из бюджетов субъектов Российской Федерации</t>
  </si>
  <si>
    <t>000 2 19 25517 02 0000 150</t>
  </si>
  <si>
    <t>Возврат остатков субсидий на поддержку творческой деятельности и техническое оснащение детских и кукольных театров из бюджетов субъектов Российской Федерации</t>
  </si>
  <si>
    <t>000 2 19 25542 02 0000 150</t>
  </si>
  <si>
    <t>Возврат остатков субсидий на повышение продуктивности в молочном скотоводстве из бюджетов субъектов Российской Федерации</t>
  </si>
  <si>
    <t>000 2 19 25567 02 0000 150</t>
  </si>
  <si>
    <t>Возврат остатков субсидий на реализацию мероприятий по устойчивому развитию сельских территорий из бюджетов субъектов Российской Федерации</t>
  </si>
  <si>
    <t>000 2 19 25568 02 0000 150</t>
  </si>
  <si>
    <t>Возврат остатков субсидий на реализацию мероприятий в области мелиорации земель сельскохозяйственного назначения из бюджетов субъектов Российской Федерации</t>
  </si>
  <si>
    <t>000 2 19 35573 02 0000 150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</si>
  <si>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</si>
  <si>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000 2 19 45294 02 0000 150</t>
  </si>
  <si>
    <t>Возврат остатков иных межбюджетных трансфертов на организацию профессионального обучения и дополнительного профессионального образования лиц предпенсионного возраста из бюджетов субъектов Российской Федерации</t>
  </si>
  <si>
    <t>000 2 19 45454 02 0000 150</t>
  </si>
  <si>
    <t>Возврат остатков иных межбюджетных трансфертов на создание модельных муниципальных библиотек из бюджетов субъектов Российской Федерации</t>
  </si>
  <si>
    <t>000 2 19 45472 02 0000 150</t>
  </si>
  <si>
    <t>Возврат остатков иных межбюджетных трансфертов на возмещение части прямых понесенных затрат на создание и (или) модернизацию объектов агропромышленного комплекса из бюджетов субъектов Российской Федерации</t>
  </si>
  <si>
    <t>000 2 19 51360 02 0000 150</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</si>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</sst>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quot;-&quot;??_р_._-;_-@_-"/>
    <numFmt numFmtId="165" formatCode="#,##0.0"/>
  </numFmts>
  <fonts count="14" x14ac:knownFonts="1">
    <font>
      <sz val="11"/>
      <color theme="1"/>
      <name val="Calibri"/>
      <family val="2"/>
      <charset val="204"/>
      <scheme val="minor"/>
    </font>
    <font>
      <sz val="10"/>
      <name val="Arial"/>
      <family val="2"/>
      <charset val="204"/>
    </font>
    <font>
      <sz val="10"/>
      <name val="Helv"/>
      <charset val="204"/>
    </font>
    <font>
      <sz val="11"/>
      <color indexed="8"/>
      <name val="Calibri"/>
      <family val="2"/>
      <charset val="204"/>
    </font>
    <font>
      <sz val="12"/>
      <name val="Times New Roman"/>
      <family val="1"/>
      <charset val="204"/>
    </font>
    <font>
      <b/>
      <sz val="12"/>
      <name val="Times New Roman"/>
      <family val="1"/>
      <charset val="204"/>
    </font>
    <font>
      <b/>
      <sz val="15"/>
      <name val="Times New Roman"/>
      <family val="1"/>
      <charset val="204"/>
    </font>
    <font>
      <sz val="11"/>
      <color theme="1"/>
      <name val="Calibri"/>
      <family val="2"/>
      <charset val="204"/>
      <scheme val="minor"/>
    </font>
    <font>
      <sz val="10"/>
      <color rgb="FF000000"/>
      <name val="Arial Cyr"/>
    </font>
    <font>
      <sz val="8"/>
      <color rgb="FF000000"/>
      <name val="Arial"/>
      <family val="2"/>
      <charset val="204"/>
    </font>
    <font>
      <b/>
      <sz val="10"/>
      <color rgb="FF000000"/>
      <name val="Arial CYR"/>
    </font>
    <font>
      <sz val="12"/>
      <color rgb="FF000000"/>
      <name val="Times New Roman"/>
      <family val="1"/>
      <charset val="204"/>
    </font>
    <font>
      <b/>
      <sz val="12"/>
      <color rgb="FF000000"/>
      <name val="Times New Roman"/>
      <family val="1"/>
      <charset val="204"/>
    </font>
    <font>
      <sz val="8"/>
      <color rgb="FF000000"/>
      <name val="Arial"/>
    </font>
  </fonts>
  <fills count="3">
    <fill>
      <patternFill patternType="none"/>
    </fill>
    <fill>
      <patternFill patternType="gray125"/>
    </fill>
    <fill>
      <patternFill patternType="solid">
        <fgColor rgb="FFCCFFFF"/>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s>
  <cellStyleXfs count="12">
    <xf numFmtId="0" fontId="0" fillId="0" borderId="0"/>
    <xf numFmtId="1" fontId="8" fillId="0" borderId="6">
      <alignment horizontal="center" vertical="top" shrinkToFit="1"/>
    </xf>
    <xf numFmtId="0" fontId="9" fillId="0" borderId="7">
      <alignment horizontal="left" wrapText="1" indent="2"/>
    </xf>
    <xf numFmtId="49" fontId="8" fillId="0" borderId="6">
      <alignment horizontal="left" vertical="top" wrapText="1"/>
    </xf>
    <xf numFmtId="4" fontId="8" fillId="0" borderId="6">
      <alignment horizontal="right" vertical="top" shrinkToFit="1"/>
    </xf>
    <xf numFmtId="49" fontId="9" fillId="0" borderId="6">
      <alignment horizontal="center"/>
    </xf>
    <xf numFmtId="4" fontId="10" fillId="2" borderId="6">
      <alignment horizontal="right" vertical="top" shrinkToFit="1"/>
    </xf>
    <xf numFmtId="0" fontId="7" fillId="0" borderId="0"/>
    <xf numFmtId="0" fontId="1" fillId="0" borderId="0"/>
    <xf numFmtId="0" fontId="2" fillId="0" borderId="0"/>
    <xf numFmtId="164" fontId="3" fillId="0" borderId="0" applyFont="0" applyFill="0" applyBorder="0" applyAlignment="0" applyProtection="0"/>
    <xf numFmtId="0" fontId="13" fillId="0" borderId="7">
      <alignment horizontal="left" wrapText="1" indent="2"/>
    </xf>
  </cellStyleXfs>
  <cellXfs count="27">
    <xf numFmtId="0" fontId="0" fillId="0" borderId="0" xfId="0"/>
    <xf numFmtId="4" fontId="4" fillId="0" borderId="1" xfId="0" applyNumberFormat="1" applyFont="1" applyFill="1" applyBorder="1" applyAlignment="1">
      <alignment horizontal="center"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2" xfId="8"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0" xfId="0" applyNumberFormat="1" applyFont="1" applyFill="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vertical="center" wrapText="1"/>
    </xf>
    <xf numFmtId="4" fontId="4" fillId="0" borderId="0" xfId="0" applyNumberFormat="1" applyFont="1" applyFill="1" applyAlignment="1">
      <alignment vertical="center" wrapText="1"/>
    </xf>
    <xf numFmtId="4" fontId="4" fillId="0" borderId="0" xfId="0" applyNumberFormat="1" applyFont="1" applyFill="1" applyAlignment="1">
      <alignment horizontal="left" vertical="top" wrapText="1"/>
    </xf>
    <xf numFmtId="0" fontId="4" fillId="0" borderId="0" xfId="0" applyFont="1" applyFill="1" applyAlignment="1">
      <alignment horizontal="right" vertical="center" wrapText="1"/>
    </xf>
    <xf numFmtId="0" fontId="4" fillId="0" borderId="0" xfId="0" applyFont="1" applyFill="1" applyBorder="1" applyAlignment="1">
      <alignment horizontal="justify" vertical="center"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0" fontId="12"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165" fontId="5" fillId="0" borderId="2" xfId="0" applyNumberFormat="1" applyFont="1" applyFill="1" applyBorder="1" applyAlignment="1">
      <alignment horizontal="right" vertical="center" wrapText="1"/>
    </xf>
    <xf numFmtId="0" fontId="5" fillId="0" borderId="2" xfId="0" quotePrefix="1"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4" fillId="0" borderId="2" xfId="0" applyNumberFormat="1" applyFont="1" applyFill="1" applyBorder="1" applyAlignment="1">
      <alignment horizontal="left" vertical="top"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4" fillId="0" borderId="5" xfId="0" applyFont="1" applyFill="1" applyBorder="1" applyAlignment="1">
      <alignment horizontal="right" vertical="center" wrapText="1"/>
    </xf>
    <xf numFmtId="0" fontId="6" fillId="0" borderId="0" xfId="0" applyFont="1" applyFill="1" applyAlignment="1">
      <alignment horizontal="center" vertical="center" wrapText="1"/>
    </xf>
    <xf numFmtId="4" fontId="4" fillId="0" borderId="2" xfId="0" applyNumberFormat="1" applyFont="1" applyFill="1" applyBorder="1" applyAlignment="1">
      <alignment horizontal="center" vertical="center" wrapText="1"/>
    </xf>
  </cellXfs>
  <cellStyles count="12">
    <cellStyle name="xl26" xfId="1"/>
    <cellStyle name="xl31" xfId="11"/>
    <cellStyle name="xl34" xfId="2"/>
    <cellStyle name="xl38" xfId="3"/>
    <cellStyle name="xl42" xfId="4"/>
    <cellStyle name="xl52" xfId="5"/>
    <cellStyle name="xl63" xfId="6"/>
    <cellStyle name="Обычный" xfId="0" builtinId="0"/>
    <cellStyle name="Обычный 2" xfId="7"/>
    <cellStyle name="Обычный 3" xfId="8"/>
    <cellStyle name="Стиль 1" xfId="9"/>
    <cellStyle name="Финансовый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2"/>
  <sheetViews>
    <sheetView showGridLines="0" tabSelected="1" view="pageBreakPreview" topLeftCell="A456" zoomScaleNormal="70" zoomScaleSheetLayoutView="100" workbookViewId="0">
      <selection activeCell="I461" sqref="I461"/>
    </sheetView>
  </sheetViews>
  <sheetFormatPr defaultColWidth="9.109375" defaultRowHeight="15.6" outlineLevelCol="1" x14ac:dyDescent="0.3"/>
  <cols>
    <col min="1" max="1" width="27.88671875" style="5" customWidth="1"/>
    <col min="2" max="2" width="83.88671875" style="5" customWidth="1"/>
    <col min="3" max="3" width="18.6640625" style="5" customWidth="1"/>
    <col min="4" max="4" width="18.6640625" style="6" customWidth="1"/>
    <col min="5" max="5" width="18.88671875" style="5" customWidth="1" outlineLevel="1"/>
    <col min="6" max="6" width="14" style="5" customWidth="1" outlineLevel="1"/>
    <col min="7" max="7" width="14.21875" style="5" customWidth="1"/>
    <col min="8" max="219" width="9.109375" style="5"/>
    <col min="220" max="221" width="12.33203125" style="5" customWidth="1"/>
    <col min="222" max="222" width="13.44140625" style="5" customWidth="1"/>
    <col min="223" max="223" width="59.109375" style="5" customWidth="1"/>
    <col min="224" max="224" width="18.109375" style="5" customWidth="1"/>
    <col min="225" max="225" width="32.109375" style="5" customWidth="1"/>
    <col min="226" max="226" width="86.6640625" style="5" customWidth="1"/>
    <col min="227" max="235" width="23.109375" style="5" customWidth="1"/>
    <col min="236" max="236" width="91.44140625" style="5" customWidth="1"/>
    <col min="237" max="242" width="19.109375" style="5" customWidth="1"/>
    <col min="243" max="16384" width="9.109375" style="5"/>
  </cols>
  <sheetData>
    <row r="1" spans="1:7" ht="23.25" customHeight="1" x14ac:dyDescent="0.3">
      <c r="A1" s="25" t="s">
        <v>855</v>
      </c>
      <c r="B1" s="25"/>
      <c r="C1" s="25"/>
      <c r="D1" s="25"/>
      <c r="E1" s="25"/>
      <c r="F1" s="25"/>
    </row>
    <row r="2" spans="1:7" ht="17.25" customHeight="1" x14ac:dyDescent="0.3">
      <c r="A2" s="24" t="s">
        <v>180</v>
      </c>
      <c r="B2" s="24"/>
      <c r="C2" s="24"/>
      <c r="D2" s="24"/>
      <c r="E2" s="24"/>
      <c r="F2" s="24"/>
    </row>
    <row r="3" spans="1:7" ht="81" customHeight="1" x14ac:dyDescent="0.3">
      <c r="A3" s="7" t="s">
        <v>44</v>
      </c>
      <c r="B3" s="7" t="s">
        <v>45</v>
      </c>
      <c r="C3" s="1" t="s">
        <v>853</v>
      </c>
      <c r="D3" s="1" t="s">
        <v>726</v>
      </c>
      <c r="E3" s="1" t="s">
        <v>727</v>
      </c>
      <c r="F3" s="1" t="s">
        <v>181</v>
      </c>
      <c r="G3" s="26" t="s">
        <v>854</v>
      </c>
    </row>
    <row r="4" spans="1:7" x14ac:dyDescent="0.3">
      <c r="A4" s="19" t="s">
        <v>182</v>
      </c>
      <c r="B4" s="20" t="s">
        <v>46</v>
      </c>
      <c r="C4" s="13">
        <f>C5+C17+C42+C54+C62+C68+C91+C107+C123+C142+C158+C167+C170+C215</f>
        <v>6817168256.9699993</v>
      </c>
      <c r="D4" s="13">
        <f>D5+D17+D42+D54+D62+D68+D91+D107+D123+D142+D158+D167+D170+D215</f>
        <v>30757639000</v>
      </c>
      <c r="E4" s="13">
        <f>E5+E17+E42+E54+E62+E68+E91+E107+E123+E142+E158+E167+E170+E215</f>
        <v>7516611930.3899994</v>
      </c>
      <c r="F4" s="18">
        <f>E4/D4*100</f>
        <v>24.438195436229677</v>
      </c>
      <c r="G4" s="18">
        <f>E4/C4*100</f>
        <v>110.26003242189124</v>
      </c>
    </row>
    <row r="5" spans="1:7" x14ac:dyDescent="0.3">
      <c r="A5" s="19" t="s">
        <v>183</v>
      </c>
      <c r="B5" s="20" t="s">
        <v>47</v>
      </c>
      <c r="C5" s="13">
        <f>C6+C10</f>
        <v>4272651734.79</v>
      </c>
      <c r="D5" s="13">
        <f>D6+D10</f>
        <v>17662307000</v>
      </c>
      <c r="E5" s="13">
        <f>E6+E10</f>
        <v>4590682809.5</v>
      </c>
      <c r="F5" s="18">
        <f t="shared" ref="F5:F81" si="0">E5/D5*100</f>
        <v>25.99141102858194</v>
      </c>
      <c r="G5" s="18">
        <f t="shared" ref="G5:G68" si="1">E5/C5*100</f>
        <v>107.44341206470065</v>
      </c>
    </row>
    <row r="6" spans="1:7" x14ac:dyDescent="0.3">
      <c r="A6" s="2" t="s">
        <v>184</v>
      </c>
      <c r="B6" s="3" t="s">
        <v>48</v>
      </c>
      <c r="C6" s="14">
        <f>C7</f>
        <v>1856763343.46</v>
      </c>
      <c r="D6" s="14">
        <f>D7</f>
        <v>6299859000</v>
      </c>
      <c r="E6" s="14">
        <f>E7</f>
        <v>2120946151.0899999</v>
      </c>
      <c r="F6" s="17">
        <f t="shared" si="0"/>
        <v>33.666565411860802</v>
      </c>
      <c r="G6" s="17">
        <f t="shared" si="1"/>
        <v>114.22813567278349</v>
      </c>
    </row>
    <row r="7" spans="1:7" ht="31.2" x14ac:dyDescent="0.3">
      <c r="A7" s="2" t="s">
        <v>185</v>
      </c>
      <c r="B7" s="3" t="s">
        <v>49</v>
      </c>
      <c r="C7" s="14">
        <f>C8+C9</f>
        <v>1856763343.46</v>
      </c>
      <c r="D7" s="14">
        <f>D8+D9</f>
        <v>6299859000</v>
      </c>
      <c r="E7" s="14">
        <f>E8+E9</f>
        <v>2120946151.0899999</v>
      </c>
      <c r="F7" s="17">
        <f t="shared" si="0"/>
        <v>33.666565411860802</v>
      </c>
      <c r="G7" s="17">
        <f t="shared" si="1"/>
        <v>114.22813567278349</v>
      </c>
    </row>
    <row r="8" spans="1:7" ht="32.25" customHeight="1" x14ac:dyDescent="0.3">
      <c r="A8" s="2" t="s">
        <v>186</v>
      </c>
      <c r="B8" s="3" t="s">
        <v>50</v>
      </c>
      <c r="C8" s="14">
        <v>1669483448.3</v>
      </c>
      <c r="D8" s="14">
        <v>5599859000</v>
      </c>
      <c r="E8" s="14">
        <v>1990658917.0899999</v>
      </c>
      <c r="F8" s="17">
        <f t="shared" si="0"/>
        <v>35.548375719638656</v>
      </c>
      <c r="G8" s="17">
        <f t="shared" si="1"/>
        <v>119.2380145557625</v>
      </c>
    </row>
    <row r="9" spans="1:7" ht="31.2" x14ac:dyDescent="0.3">
      <c r="A9" s="2" t="s">
        <v>187</v>
      </c>
      <c r="B9" s="3" t="s">
        <v>51</v>
      </c>
      <c r="C9" s="14">
        <v>187279895.16</v>
      </c>
      <c r="D9" s="14">
        <v>700000000</v>
      </c>
      <c r="E9" s="14">
        <v>130287234</v>
      </c>
      <c r="F9" s="17">
        <f t="shared" si="0"/>
        <v>18.612462000000001</v>
      </c>
      <c r="G9" s="17">
        <f t="shared" si="1"/>
        <v>69.568190375529042</v>
      </c>
    </row>
    <row r="10" spans="1:7" x14ac:dyDescent="0.3">
      <c r="A10" s="2" t="s">
        <v>188</v>
      </c>
      <c r="B10" s="3" t="s">
        <v>52</v>
      </c>
      <c r="C10" s="14">
        <f>SUM(C11:C16)</f>
        <v>2415888391.3299999</v>
      </c>
      <c r="D10" s="14">
        <f>SUM(D11:D14)</f>
        <v>11362448000</v>
      </c>
      <c r="E10" s="14">
        <f>SUM(E11:E16)</f>
        <v>2469736658.4099998</v>
      </c>
      <c r="F10" s="17">
        <f t="shared" si="0"/>
        <v>21.735955653306398</v>
      </c>
      <c r="G10" s="17">
        <f t="shared" si="1"/>
        <v>102.22892196813594</v>
      </c>
    </row>
    <row r="11" spans="1:7" ht="62.4" x14ac:dyDescent="0.3">
      <c r="A11" s="2" t="s">
        <v>189</v>
      </c>
      <c r="B11" s="3" t="s">
        <v>53</v>
      </c>
      <c r="C11" s="14">
        <v>2369549053.8699999</v>
      </c>
      <c r="D11" s="14">
        <v>11023963000</v>
      </c>
      <c r="E11" s="14">
        <v>2424988777.4000001</v>
      </c>
      <c r="F11" s="17">
        <f t="shared" si="0"/>
        <v>21.99743211583711</v>
      </c>
      <c r="G11" s="17">
        <f t="shared" si="1"/>
        <v>102.33967401685375</v>
      </c>
    </row>
    <row r="12" spans="1:7" ht="85.2" customHeight="1" x14ac:dyDescent="0.3">
      <c r="A12" s="2" t="s">
        <v>190</v>
      </c>
      <c r="B12" s="3" t="s">
        <v>54</v>
      </c>
      <c r="C12" s="14">
        <v>23099110.98</v>
      </c>
      <c r="D12" s="14">
        <v>135680000</v>
      </c>
      <c r="E12" s="14">
        <v>11100144.82</v>
      </c>
      <c r="F12" s="17">
        <f t="shared" si="0"/>
        <v>8.1811208873820753</v>
      </c>
      <c r="G12" s="17">
        <f t="shared" si="1"/>
        <v>48.054424387202111</v>
      </c>
    </row>
    <row r="13" spans="1:7" ht="31.2" x14ac:dyDescent="0.3">
      <c r="A13" s="2" t="s">
        <v>191</v>
      </c>
      <c r="B13" s="3" t="s">
        <v>173</v>
      </c>
      <c r="C13" s="14">
        <v>10063800.939999999</v>
      </c>
      <c r="D13" s="14">
        <v>146986000</v>
      </c>
      <c r="E13" s="14">
        <v>13755426.449999999</v>
      </c>
      <c r="F13" s="17">
        <f t="shared" si="0"/>
        <v>9.3583242281577821</v>
      </c>
      <c r="G13" s="17">
        <f t="shared" si="1"/>
        <v>136.68221909405136</v>
      </c>
    </row>
    <row r="14" spans="1:7" ht="65.25" customHeight="1" x14ac:dyDescent="0.3">
      <c r="A14" s="2" t="s">
        <v>192</v>
      </c>
      <c r="B14" s="3" t="s">
        <v>174</v>
      </c>
      <c r="C14" s="14">
        <v>13176384.65</v>
      </c>
      <c r="D14" s="14">
        <v>55819000</v>
      </c>
      <c r="E14" s="14">
        <v>7820589.7000000002</v>
      </c>
      <c r="F14" s="17">
        <f t="shared" si="0"/>
        <v>14.010623085329369</v>
      </c>
      <c r="G14" s="17">
        <f t="shared" si="1"/>
        <v>59.353076794096168</v>
      </c>
    </row>
    <row r="15" spans="1:7" ht="46.8" x14ac:dyDescent="0.3">
      <c r="A15" s="2" t="s">
        <v>856</v>
      </c>
      <c r="B15" s="3" t="s">
        <v>857</v>
      </c>
      <c r="C15" s="14">
        <v>40.89</v>
      </c>
      <c r="D15" s="14">
        <v>0</v>
      </c>
      <c r="E15" s="14">
        <v>0</v>
      </c>
      <c r="F15" s="17"/>
      <c r="G15" s="17">
        <f t="shared" si="1"/>
        <v>0</v>
      </c>
    </row>
    <row r="16" spans="1:7" ht="81.599999999999994" customHeight="1" x14ac:dyDescent="0.3">
      <c r="A16" s="2" t="s">
        <v>729</v>
      </c>
      <c r="B16" s="21" t="s">
        <v>728</v>
      </c>
      <c r="C16" s="14"/>
      <c r="D16" s="14">
        <v>0</v>
      </c>
      <c r="E16" s="14">
        <v>12071720.039999999</v>
      </c>
      <c r="F16" s="17"/>
      <c r="G16" s="17"/>
    </row>
    <row r="17" spans="1:7" ht="31.2" x14ac:dyDescent="0.3">
      <c r="A17" s="19" t="s">
        <v>193</v>
      </c>
      <c r="B17" s="20" t="s">
        <v>55</v>
      </c>
      <c r="C17" s="13">
        <f>C18</f>
        <v>1099900540.05</v>
      </c>
      <c r="D17" s="13">
        <f>D18</f>
        <v>5570166000</v>
      </c>
      <c r="E17" s="13">
        <f>E18</f>
        <v>1232584968.8</v>
      </c>
      <c r="F17" s="18">
        <f t="shared" si="0"/>
        <v>22.128334573870866</v>
      </c>
      <c r="G17" s="18">
        <f t="shared" si="1"/>
        <v>112.06331153760215</v>
      </c>
    </row>
    <row r="18" spans="1:7" ht="31.2" x14ac:dyDescent="0.3">
      <c r="A18" s="2" t="s">
        <v>372</v>
      </c>
      <c r="B18" s="15" t="s">
        <v>371</v>
      </c>
      <c r="C18" s="14">
        <f>C19+C21+C22+C23+C26+C28+C29+C30+C33+C36+C39</f>
        <v>1099900540.05</v>
      </c>
      <c r="D18" s="14">
        <f>D21+D22+D23+D26+D28+D29+D30+D33+D36+D39</f>
        <v>5570166000</v>
      </c>
      <c r="E18" s="14">
        <f>E21+E22+E23+E26+E27+E28+E29+E30+E33+E36+E39</f>
        <v>1232584968.8</v>
      </c>
      <c r="F18" s="17">
        <f t="shared" si="0"/>
        <v>22.128334573870866</v>
      </c>
      <c r="G18" s="17">
        <f t="shared" si="1"/>
        <v>112.06331153760215</v>
      </c>
    </row>
    <row r="19" spans="1:7" ht="62.4" x14ac:dyDescent="0.3">
      <c r="A19" s="2" t="s">
        <v>858</v>
      </c>
      <c r="B19" s="15" t="s">
        <v>859</v>
      </c>
      <c r="C19" s="14">
        <f>C20</f>
        <v>-7234.5</v>
      </c>
      <c r="D19" s="14">
        <f>D20</f>
        <v>0</v>
      </c>
      <c r="E19" s="14">
        <f>E20</f>
        <v>0</v>
      </c>
      <c r="F19" s="17"/>
      <c r="G19" s="17">
        <f t="shared" si="1"/>
        <v>0</v>
      </c>
    </row>
    <row r="20" spans="1:7" ht="46.8" x14ac:dyDescent="0.3">
      <c r="A20" s="2" t="s">
        <v>860</v>
      </c>
      <c r="B20" s="15" t="s">
        <v>861</v>
      </c>
      <c r="C20" s="14">
        <v>-7234.5</v>
      </c>
      <c r="D20" s="14">
        <v>0</v>
      </c>
      <c r="E20" s="14">
        <v>0</v>
      </c>
      <c r="F20" s="17"/>
      <c r="G20" s="17">
        <f t="shared" si="1"/>
        <v>0</v>
      </c>
    </row>
    <row r="21" spans="1:7" x14ac:dyDescent="0.3">
      <c r="A21" s="2" t="s">
        <v>194</v>
      </c>
      <c r="B21" s="3" t="s">
        <v>56</v>
      </c>
      <c r="C21" s="14">
        <v>95271923.040000007</v>
      </c>
      <c r="D21" s="14">
        <v>489240000</v>
      </c>
      <c r="E21" s="14">
        <v>94229187.829999998</v>
      </c>
      <c r="F21" s="17">
        <f t="shared" si="0"/>
        <v>19.260319644755132</v>
      </c>
      <c r="G21" s="17">
        <f t="shared" si="1"/>
        <v>98.905516781095926</v>
      </c>
    </row>
    <row r="22" spans="1:7" ht="31.2" x14ac:dyDescent="0.3">
      <c r="A22" s="2" t="s">
        <v>195</v>
      </c>
      <c r="B22" s="3" t="s">
        <v>57</v>
      </c>
      <c r="C22" s="14">
        <v>34117687.299999997</v>
      </c>
      <c r="D22" s="14">
        <v>195500000</v>
      </c>
      <c r="E22" s="14">
        <v>41584698.200000003</v>
      </c>
      <c r="F22" s="17">
        <f t="shared" si="0"/>
        <v>21.27094537084399</v>
      </c>
      <c r="G22" s="17">
        <f t="shared" si="1"/>
        <v>121.88604061682693</v>
      </c>
    </row>
    <row r="23" spans="1:7" ht="109.2" x14ac:dyDescent="0.3">
      <c r="A23" s="2" t="s">
        <v>196</v>
      </c>
      <c r="B23" s="3" t="s">
        <v>58</v>
      </c>
      <c r="C23" s="14">
        <f>SUM(C24:C25)</f>
        <v>189512092.36000001</v>
      </c>
      <c r="D23" s="14">
        <f>SUM(D24:D25)</f>
        <v>1037626000</v>
      </c>
      <c r="E23" s="14">
        <f>SUM(E24:E25)</f>
        <v>234036577.27000001</v>
      </c>
      <c r="F23" s="17">
        <f t="shared" si="0"/>
        <v>22.555003177445439</v>
      </c>
      <c r="G23" s="17">
        <f t="shared" si="1"/>
        <v>123.49427118635819</v>
      </c>
    </row>
    <row r="24" spans="1:7" ht="124.8" x14ac:dyDescent="0.3">
      <c r="A24" s="2" t="s">
        <v>197</v>
      </c>
      <c r="B24" s="3" t="s">
        <v>59</v>
      </c>
      <c r="C24" s="14">
        <v>108433067.09</v>
      </c>
      <c r="D24" s="14">
        <v>596193000</v>
      </c>
      <c r="E24" s="14">
        <v>135026453.34</v>
      </c>
      <c r="F24" s="17">
        <f t="shared" si="0"/>
        <v>22.648111155280255</v>
      </c>
      <c r="G24" s="17">
        <f t="shared" si="1"/>
        <v>124.52516281581092</v>
      </c>
    </row>
    <row r="25" spans="1:7" ht="165" customHeight="1" x14ac:dyDescent="0.3">
      <c r="A25" s="2" t="s">
        <v>198</v>
      </c>
      <c r="B25" s="3" t="s">
        <v>60</v>
      </c>
      <c r="C25" s="14">
        <v>81079025.269999996</v>
      </c>
      <c r="D25" s="14">
        <v>441433000</v>
      </c>
      <c r="E25" s="14">
        <v>99010123.930000007</v>
      </c>
      <c r="F25" s="17">
        <f t="shared" si="0"/>
        <v>22.429252894550249</v>
      </c>
      <c r="G25" s="17">
        <f t="shared" si="1"/>
        <v>122.11558242133269</v>
      </c>
    </row>
    <row r="26" spans="1:7" ht="93.6" x14ac:dyDescent="0.3">
      <c r="A26" s="2" t="s">
        <v>545</v>
      </c>
      <c r="B26" s="3" t="s">
        <v>542</v>
      </c>
      <c r="C26" s="14">
        <v>432321.46</v>
      </c>
      <c r="D26" s="14">
        <v>1000000</v>
      </c>
      <c r="E26" s="14">
        <v>197123.35</v>
      </c>
      <c r="F26" s="17">
        <f t="shared" si="0"/>
        <v>19.712334999999999</v>
      </c>
      <c r="G26" s="17">
        <f t="shared" si="1"/>
        <v>45.596475826113277</v>
      </c>
    </row>
    <row r="27" spans="1:7" ht="93.6" x14ac:dyDescent="0.3">
      <c r="A27" s="2" t="s">
        <v>710</v>
      </c>
      <c r="B27" s="3" t="s">
        <v>711</v>
      </c>
      <c r="C27" s="14">
        <v>0</v>
      </c>
      <c r="D27" s="14">
        <v>0</v>
      </c>
      <c r="E27" s="14">
        <v>5628.21</v>
      </c>
      <c r="F27" s="17"/>
      <c r="G27" s="17"/>
    </row>
    <row r="28" spans="1:7" ht="78" x14ac:dyDescent="0.3">
      <c r="A28" s="2" t="s">
        <v>546</v>
      </c>
      <c r="B28" s="3" t="s">
        <v>543</v>
      </c>
      <c r="C28" s="14">
        <v>63975.28</v>
      </c>
      <c r="D28" s="14">
        <v>400000</v>
      </c>
      <c r="E28" s="14">
        <v>11753.15</v>
      </c>
      <c r="F28" s="17">
        <f t="shared" si="0"/>
        <v>2.9382874999999999</v>
      </c>
      <c r="G28" s="17">
        <f t="shared" si="1"/>
        <v>18.371392825478843</v>
      </c>
    </row>
    <row r="29" spans="1:7" ht="78" x14ac:dyDescent="0.3">
      <c r="A29" s="2" t="s">
        <v>547</v>
      </c>
      <c r="B29" s="3" t="s">
        <v>544</v>
      </c>
      <c r="C29" s="14">
        <v>59628.25</v>
      </c>
      <c r="D29" s="14">
        <v>1000000</v>
      </c>
      <c r="E29" s="14">
        <v>302492.01</v>
      </c>
      <c r="F29" s="17">
        <f t="shared" si="0"/>
        <v>30.249201000000003</v>
      </c>
      <c r="G29" s="17">
        <f t="shared" si="1"/>
        <v>507.29647440600718</v>
      </c>
    </row>
    <row r="30" spans="1:7" ht="55.2" customHeight="1" x14ac:dyDescent="0.3">
      <c r="A30" s="2" t="s">
        <v>199</v>
      </c>
      <c r="B30" s="3" t="s">
        <v>61</v>
      </c>
      <c r="C30" s="14">
        <f>C31+C32</f>
        <v>354184153.86000001</v>
      </c>
      <c r="D30" s="14">
        <f>D31+D32</f>
        <v>1765670000</v>
      </c>
      <c r="E30" s="14">
        <f>E31+E32</f>
        <v>386947815.94</v>
      </c>
      <c r="F30" s="17">
        <f t="shared" si="0"/>
        <v>21.915069970039703</v>
      </c>
      <c r="G30" s="17">
        <f t="shared" si="1"/>
        <v>109.2504596049632</v>
      </c>
    </row>
    <row r="31" spans="1:7" ht="83.4" customHeight="1" x14ac:dyDescent="0.3">
      <c r="A31" s="2" t="s">
        <v>200</v>
      </c>
      <c r="B31" s="3" t="s">
        <v>62</v>
      </c>
      <c r="C31" s="14">
        <v>338779638.35000002</v>
      </c>
      <c r="D31" s="14">
        <v>1625599000</v>
      </c>
      <c r="E31" s="14">
        <v>356251085.49000001</v>
      </c>
      <c r="F31" s="17">
        <f t="shared" si="0"/>
        <v>21.915065492166271</v>
      </c>
      <c r="G31" s="17">
        <f t="shared" si="1"/>
        <v>105.15717155407962</v>
      </c>
    </row>
    <row r="32" spans="1:7" ht="93.6" x14ac:dyDescent="0.3">
      <c r="A32" s="2" t="s">
        <v>548</v>
      </c>
      <c r="B32" s="3" t="s">
        <v>549</v>
      </c>
      <c r="C32" s="14">
        <v>15404515.51</v>
      </c>
      <c r="D32" s="14">
        <v>140071000</v>
      </c>
      <c r="E32" s="14">
        <v>30696730.449999999</v>
      </c>
      <c r="F32" s="17">
        <f t="shared" si="0"/>
        <v>21.915121938159931</v>
      </c>
      <c r="G32" s="17">
        <f t="shared" si="1"/>
        <v>199.27098927631252</v>
      </c>
    </row>
    <row r="33" spans="1:7" ht="66.75" customHeight="1" x14ac:dyDescent="0.3">
      <c r="A33" s="2" t="s">
        <v>201</v>
      </c>
      <c r="B33" s="3" t="s">
        <v>63</v>
      </c>
      <c r="C33" s="14">
        <f>C34+C35</f>
        <v>2308915.5</v>
      </c>
      <c r="D33" s="14">
        <f>D34+D35</f>
        <v>10062000</v>
      </c>
      <c r="E33" s="14">
        <f>E34+E35</f>
        <v>2713900.8899999997</v>
      </c>
      <c r="F33" s="17">
        <f t="shared" si="0"/>
        <v>26.971783840190817</v>
      </c>
      <c r="G33" s="17">
        <f t="shared" si="1"/>
        <v>117.54006978600991</v>
      </c>
    </row>
    <row r="34" spans="1:7" ht="97.5" customHeight="1" x14ac:dyDescent="0.3">
      <c r="A34" s="2" t="s">
        <v>202</v>
      </c>
      <c r="B34" s="3" t="s">
        <v>64</v>
      </c>
      <c r="C34" s="14">
        <v>2208493.94</v>
      </c>
      <c r="D34" s="14">
        <v>9264000</v>
      </c>
      <c r="E34" s="14">
        <v>2498606.0099999998</v>
      </c>
      <c r="F34" s="17">
        <f t="shared" si="0"/>
        <v>26.971135686528498</v>
      </c>
      <c r="G34" s="17">
        <f t="shared" si="1"/>
        <v>113.13619497638285</v>
      </c>
    </row>
    <row r="35" spans="1:7" ht="99" customHeight="1" x14ac:dyDescent="0.3">
      <c r="A35" s="2" t="s">
        <v>550</v>
      </c>
      <c r="B35" s="3" t="s">
        <v>551</v>
      </c>
      <c r="C35" s="14">
        <v>100421.56</v>
      </c>
      <c r="D35" s="14">
        <v>798000</v>
      </c>
      <c r="E35" s="14">
        <v>215294.88</v>
      </c>
      <c r="F35" s="17">
        <f t="shared" si="0"/>
        <v>26.979308270676693</v>
      </c>
      <c r="G35" s="17">
        <f t="shared" si="1"/>
        <v>214.39109290873395</v>
      </c>
    </row>
    <row r="36" spans="1:7" ht="58.2" customHeight="1" x14ac:dyDescent="0.3">
      <c r="A36" s="2" t="s">
        <v>203</v>
      </c>
      <c r="B36" s="3" t="s">
        <v>65</v>
      </c>
      <c r="C36" s="14">
        <f>C37+C38</f>
        <v>497116298.17000002</v>
      </c>
      <c r="D36" s="14">
        <f>D37+D38</f>
        <v>2322635000</v>
      </c>
      <c r="E36" s="14">
        <f>E37+E38</f>
        <v>541661992.69000006</v>
      </c>
      <c r="F36" s="17">
        <f t="shared" si="0"/>
        <v>23.321012242130166</v>
      </c>
      <c r="G36" s="17">
        <f t="shared" si="1"/>
        <v>108.96081956757062</v>
      </c>
    </row>
    <row r="37" spans="1:7" ht="88.8" customHeight="1" x14ac:dyDescent="0.3">
      <c r="A37" s="2" t="s">
        <v>204</v>
      </c>
      <c r="B37" s="3" t="s">
        <v>66</v>
      </c>
      <c r="C37" s="14">
        <v>475495241.42000002</v>
      </c>
      <c r="D37" s="14">
        <v>2138379000</v>
      </c>
      <c r="E37" s="14">
        <v>498691722.54000002</v>
      </c>
      <c r="F37" s="17">
        <f t="shared" si="0"/>
        <v>23.321016645786365</v>
      </c>
      <c r="G37" s="17">
        <f t="shared" si="1"/>
        <v>104.87838344096293</v>
      </c>
    </row>
    <row r="38" spans="1:7" ht="93.6" x14ac:dyDescent="0.3">
      <c r="A38" s="2" t="s">
        <v>552</v>
      </c>
      <c r="B38" s="3" t="s">
        <v>553</v>
      </c>
      <c r="C38" s="14">
        <v>21621056.75</v>
      </c>
      <c r="D38" s="14">
        <v>184256000</v>
      </c>
      <c r="E38" s="14">
        <v>42970270.149999999</v>
      </c>
      <c r="F38" s="17">
        <f t="shared" si="0"/>
        <v>23.320961135593958</v>
      </c>
      <c r="G38" s="17">
        <f t="shared" si="1"/>
        <v>198.74269165867668</v>
      </c>
    </row>
    <row r="39" spans="1:7" ht="62.4" x14ac:dyDescent="0.3">
      <c r="A39" s="2" t="s">
        <v>205</v>
      </c>
      <c r="B39" s="3" t="s">
        <v>67</v>
      </c>
      <c r="C39" s="14">
        <f>C40+C41</f>
        <v>-73159220.670000002</v>
      </c>
      <c r="D39" s="14">
        <f>D40+D41</f>
        <v>-252967000</v>
      </c>
      <c r="E39" s="14">
        <f>E40+E41</f>
        <v>-69106200.739999995</v>
      </c>
      <c r="F39" s="17">
        <f t="shared" si="0"/>
        <v>27.318267102033069</v>
      </c>
      <c r="G39" s="17">
        <f t="shared" si="1"/>
        <v>94.460001223520408</v>
      </c>
    </row>
    <row r="40" spans="1:7" ht="82.2" customHeight="1" x14ac:dyDescent="0.3">
      <c r="A40" s="2" t="s">
        <v>206</v>
      </c>
      <c r="B40" s="3" t="s">
        <v>68</v>
      </c>
      <c r="C40" s="14">
        <v>-69977309.930000007</v>
      </c>
      <c r="D40" s="14">
        <v>-232899000</v>
      </c>
      <c r="E40" s="14">
        <v>-63623977.159999996</v>
      </c>
      <c r="F40" s="17">
        <f t="shared" si="0"/>
        <v>27.318269790767669</v>
      </c>
      <c r="G40" s="17">
        <f t="shared" si="1"/>
        <v>90.920867383505595</v>
      </c>
    </row>
    <row r="41" spans="1:7" ht="93.6" x14ac:dyDescent="0.3">
      <c r="A41" s="2" t="s">
        <v>554</v>
      </c>
      <c r="B41" s="3" t="s">
        <v>555</v>
      </c>
      <c r="C41" s="14">
        <v>-3181910.74</v>
      </c>
      <c r="D41" s="14">
        <v>-20068000</v>
      </c>
      <c r="E41" s="14">
        <v>-5482223.5800000001</v>
      </c>
      <c r="F41" s="17">
        <f t="shared" si="0"/>
        <v>27.31823589794698</v>
      </c>
      <c r="G41" s="17">
        <f t="shared" si="1"/>
        <v>172.29344340438664</v>
      </c>
    </row>
    <row r="42" spans="1:7" x14ac:dyDescent="0.3">
      <c r="A42" s="19" t="s">
        <v>207</v>
      </c>
      <c r="B42" s="20" t="s">
        <v>69</v>
      </c>
      <c r="C42" s="13">
        <f t="shared" ref="C42:D42" si="2">C43+C51+C53</f>
        <v>500513300.33999997</v>
      </c>
      <c r="D42" s="13">
        <f t="shared" si="2"/>
        <v>2688698000</v>
      </c>
      <c r="E42" s="13">
        <f>E43+E51+E53</f>
        <v>579554806.19000006</v>
      </c>
      <c r="F42" s="18">
        <f t="shared" si="0"/>
        <v>21.555221381873309</v>
      </c>
      <c r="G42" s="18">
        <f t="shared" si="1"/>
        <v>115.7920890006933</v>
      </c>
    </row>
    <row r="43" spans="1:7" ht="18" customHeight="1" x14ac:dyDescent="0.3">
      <c r="A43" s="2" t="s">
        <v>208</v>
      </c>
      <c r="B43" s="8" t="s">
        <v>70</v>
      </c>
      <c r="C43" s="14">
        <f t="shared" ref="C43:D43" si="3">C44+C47+C50</f>
        <v>500513243.66999996</v>
      </c>
      <c r="D43" s="14">
        <f t="shared" si="3"/>
        <v>2674208000</v>
      </c>
      <c r="E43" s="14">
        <f>E44+E47+E50</f>
        <v>574884441.45000005</v>
      </c>
      <c r="F43" s="17">
        <f t="shared" si="0"/>
        <v>21.497371986397471</v>
      </c>
      <c r="G43" s="17">
        <f t="shared" si="1"/>
        <v>114.85898699396549</v>
      </c>
    </row>
    <row r="44" spans="1:7" ht="31.2" x14ac:dyDescent="0.3">
      <c r="A44" s="2" t="s">
        <v>209</v>
      </c>
      <c r="B44" s="8" t="s">
        <v>71</v>
      </c>
      <c r="C44" s="14">
        <f t="shared" ref="C44:D44" si="4">C45+C46</f>
        <v>356660318.76999998</v>
      </c>
      <c r="D44" s="14">
        <f t="shared" si="4"/>
        <v>1925430000</v>
      </c>
      <c r="E44" s="14">
        <f>E45+E46</f>
        <v>394847608.52999997</v>
      </c>
      <c r="F44" s="17">
        <f t="shared" si="0"/>
        <v>20.506983298795593</v>
      </c>
      <c r="G44" s="17">
        <f t="shared" si="1"/>
        <v>110.70690731497548</v>
      </c>
    </row>
    <row r="45" spans="1:7" ht="31.2" x14ac:dyDescent="0.3">
      <c r="A45" s="2" t="s">
        <v>210</v>
      </c>
      <c r="B45" s="8" t="s">
        <v>71</v>
      </c>
      <c r="C45" s="14">
        <v>356665708.52999997</v>
      </c>
      <c r="D45" s="14">
        <v>1925430000</v>
      </c>
      <c r="E45" s="14">
        <v>394850668.83999997</v>
      </c>
      <c r="F45" s="17">
        <f t="shared" si="0"/>
        <v>20.507142240434604</v>
      </c>
      <c r="G45" s="17">
        <f t="shared" si="1"/>
        <v>110.70609239878418</v>
      </c>
    </row>
    <row r="46" spans="1:7" ht="33" customHeight="1" x14ac:dyDescent="0.3">
      <c r="A46" s="2" t="s">
        <v>373</v>
      </c>
      <c r="B46" s="15" t="s">
        <v>374</v>
      </c>
      <c r="C46" s="14">
        <v>-5389.76</v>
      </c>
      <c r="D46" s="14">
        <v>0</v>
      </c>
      <c r="E46" s="14">
        <v>-3060.31</v>
      </c>
      <c r="F46" s="17"/>
      <c r="G46" s="17">
        <f t="shared" si="1"/>
        <v>56.78007926141423</v>
      </c>
    </row>
    <row r="47" spans="1:7" ht="31.2" x14ac:dyDescent="0.3">
      <c r="A47" s="2" t="s">
        <v>211</v>
      </c>
      <c r="B47" s="8" t="s">
        <v>72</v>
      </c>
      <c r="C47" s="14">
        <f t="shared" ref="C47:D47" si="5">C48+C49</f>
        <v>143821923.51999998</v>
      </c>
      <c r="D47" s="14">
        <f t="shared" si="5"/>
        <v>748778000</v>
      </c>
      <c r="E47" s="14">
        <f>E48+E49</f>
        <v>179798192.09</v>
      </c>
      <c r="F47" s="17">
        <f t="shared" si="0"/>
        <v>24.012216182900673</v>
      </c>
      <c r="G47" s="17">
        <f t="shared" si="1"/>
        <v>125.01445376997557</v>
      </c>
    </row>
    <row r="48" spans="1:7" ht="48.75" customHeight="1" x14ac:dyDescent="0.3">
      <c r="A48" s="2" t="s">
        <v>212</v>
      </c>
      <c r="B48" s="8" t="s">
        <v>73</v>
      </c>
      <c r="C48" s="14">
        <v>143821865.22999999</v>
      </c>
      <c r="D48" s="14">
        <v>748778000</v>
      </c>
      <c r="E48" s="14">
        <v>179798172.61000001</v>
      </c>
      <c r="F48" s="17">
        <f t="shared" si="0"/>
        <v>24.012213581328513</v>
      </c>
      <c r="G48" s="17">
        <f t="shared" si="1"/>
        <v>125.01449089292973</v>
      </c>
    </row>
    <row r="49" spans="1:7" ht="46.8" x14ac:dyDescent="0.3">
      <c r="A49" s="2" t="s">
        <v>375</v>
      </c>
      <c r="B49" s="15" t="s">
        <v>376</v>
      </c>
      <c r="C49" s="14">
        <v>58.29</v>
      </c>
      <c r="D49" s="14">
        <v>0</v>
      </c>
      <c r="E49" s="14">
        <v>19.48</v>
      </c>
      <c r="F49" s="17"/>
      <c r="G49" s="17">
        <f t="shared" si="1"/>
        <v>33.419111339852464</v>
      </c>
    </row>
    <row r="50" spans="1:7" ht="31.2" x14ac:dyDescent="0.3">
      <c r="A50" s="2" t="s">
        <v>377</v>
      </c>
      <c r="B50" s="15" t="s">
        <v>380</v>
      </c>
      <c r="C50" s="14">
        <v>31001.38</v>
      </c>
      <c r="D50" s="14">
        <v>0</v>
      </c>
      <c r="E50" s="14">
        <v>238640.83</v>
      </c>
      <c r="F50" s="17"/>
      <c r="G50" s="17">
        <f t="shared" si="1"/>
        <v>769.77486163519166</v>
      </c>
    </row>
    <row r="51" spans="1:7" x14ac:dyDescent="0.3">
      <c r="A51" s="2" t="s">
        <v>378</v>
      </c>
      <c r="B51" s="15" t="s">
        <v>381</v>
      </c>
      <c r="C51" s="14">
        <f t="shared" ref="C51:D51" si="6">C52</f>
        <v>56.67</v>
      </c>
      <c r="D51" s="14">
        <f t="shared" si="6"/>
        <v>0</v>
      </c>
      <c r="E51" s="14">
        <f>E52</f>
        <v>-1822.13</v>
      </c>
      <c r="F51" s="17"/>
      <c r="G51" s="17"/>
    </row>
    <row r="52" spans="1:7" ht="31.2" x14ac:dyDescent="0.3">
      <c r="A52" s="2" t="s">
        <v>379</v>
      </c>
      <c r="B52" s="15" t="s">
        <v>382</v>
      </c>
      <c r="C52" s="14">
        <v>56.67</v>
      </c>
      <c r="D52" s="14">
        <v>0</v>
      </c>
      <c r="E52" s="14">
        <v>-1822.13</v>
      </c>
      <c r="F52" s="17"/>
      <c r="G52" s="17"/>
    </row>
    <row r="53" spans="1:7" x14ac:dyDescent="0.3">
      <c r="A53" s="2" t="s">
        <v>725</v>
      </c>
      <c r="B53" s="15" t="s">
        <v>724</v>
      </c>
      <c r="C53" s="14">
        <v>0</v>
      </c>
      <c r="D53" s="14">
        <v>14490000</v>
      </c>
      <c r="E53" s="14">
        <v>4672186.87</v>
      </c>
      <c r="F53" s="17"/>
      <c r="G53" s="17"/>
    </row>
    <row r="54" spans="1:7" x14ac:dyDescent="0.3">
      <c r="A54" s="19" t="s">
        <v>213</v>
      </c>
      <c r="B54" s="20" t="s">
        <v>74</v>
      </c>
      <c r="C54" s="13">
        <f>C55+C58+C61</f>
        <v>710211622.25999999</v>
      </c>
      <c r="D54" s="13">
        <f>D55+D58+D61</f>
        <v>3811550000</v>
      </c>
      <c r="E54" s="13">
        <f>E55+E58+E61</f>
        <v>844593773.9799999</v>
      </c>
      <c r="F54" s="18">
        <f t="shared" si="0"/>
        <v>22.158800854770366</v>
      </c>
      <c r="G54" s="18">
        <f t="shared" si="1"/>
        <v>118.92142391198495</v>
      </c>
    </row>
    <row r="55" spans="1:7" x14ac:dyDescent="0.3">
      <c r="A55" s="2" t="s">
        <v>214</v>
      </c>
      <c r="B55" s="3" t="s">
        <v>75</v>
      </c>
      <c r="C55" s="14">
        <f>SUM(C56:C57)</f>
        <v>552293260.37</v>
      </c>
      <c r="D55" s="14">
        <f>SUM(D56:D57)</f>
        <v>2673039000</v>
      </c>
      <c r="E55" s="14">
        <f>SUM(E56:E57)</f>
        <v>710917012.80999994</v>
      </c>
      <c r="F55" s="17">
        <f t="shared" si="0"/>
        <v>26.595833910765982</v>
      </c>
      <c r="G55" s="17">
        <f t="shared" si="1"/>
        <v>128.72092850340641</v>
      </c>
    </row>
    <row r="56" spans="1:7" ht="31.2" x14ac:dyDescent="0.3">
      <c r="A56" s="2" t="s">
        <v>215</v>
      </c>
      <c r="B56" s="3" t="s">
        <v>76</v>
      </c>
      <c r="C56" s="14">
        <v>537692665.37</v>
      </c>
      <c r="D56" s="14">
        <v>2611559000</v>
      </c>
      <c r="E56" s="14">
        <v>697860489.80999994</v>
      </c>
      <c r="F56" s="17">
        <f t="shared" si="0"/>
        <v>26.721988276351404</v>
      </c>
      <c r="G56" s="17">
        <f t="shared" si="1"/>
        <v>129.78798759134727</v>
      </c>
    </row>
    <row r="57" spans="1:7" ht="31.2" x14ac:dyDescent="0.3">
      <c r="A57" s="2" t="s">
        <v>216</v>
      </c>
      <c r="B57" s="3" t="s">
        <v>77</v>
      </c>
      <c r="C57" s="14">
        <v>14600595</v>
      </c>
      <c r="D57" s="14">
        <v>61480000</v>
      </c>
      <c r="E57" s="14">
        <v>13056523</v>
      </c>
      <c r="F57" s="17">
        <f t="shared" si="0"/>
        <v>21.237025048796358</v>
      </c>
      <c r="G57" s="17">
        <f t="shared" si="1"/>
        <v>89.424595367517554</v>
      </c>
    </row>
    <row r="58" spans="1:7" x14ac:dyDescent="0.3">
      <c r="A58" s="2" t="s">
        <v>217</v>
      </c>
      <c r="B58" s="3" t="s">
        <v>78</v>
      </c>
      <c r="C58" s="14">
        <f>SUM(C59:C60)</f>
        <v>146354873.63</v>
      </c>
      <c r="D58" s="14">
        <f>SUM(D59:D60)</f>
        <v>1092455000</v>
      </c>
      <c r="E58" s="14">
        <f>SUM(E59:E60)</f>
        <v>123710761.17</v>
      </c>
      <c r="F58" s="17">
        <f t="shared" si="0"/>
        <v>11.324105905506405</v>
      </c>
      <c r="G58" s="17">
        <f t="shared" si="1"/>
        <v>84.52794095723344</v>
      </c>
    </row>
    <row r="59" spans="1:7" x14ac:dyDescent="0.3">
      <c r="A59" s="2" t="s">
        <v>218</v>
      </c>
      <c r="B59" s="3" t="s">
        <v>79</v>
      </c>
      <c r="C59" s="14">
        <v>86390438.180000007</v>
      </c>
      <c r="D59" s="14">
        <v>199249000</v>
      </c>
      <c r="E59" s="14">
        <v>72418752.840000004</v>
      </c>
      <c r="F59" s="17">
        <f t="shared" si="0"/>
        <v>36.345855105922745</v>
      </c>
      <c r="G59" s="17">
        <f t="shared" si="1"/>
        <v>83.827278071111181</v>
      </c>
    </row>
    <row r="60" spans="1:7" x14ac:dyDescent="0.3">
      <c r="A60" s="2" t="s">
        <v>219</v>
      </c>
      <c r="B60" s="3" t="s">
        <v>80</v>
      </c>
      <c r="C60" s="14">
        <v>59964435.450000003</v>
      </c>
      <c r="D60" s="14">
        <v>893206000</v>
      </c>
      <c r="E60" s="14">
        <v>51292008.329999998</v>
      </c>
      <c r="F60" s="17">
        <f t="shared" si="0"/>
        <v>5.742461238504891</v>
      </c>
      <c r="G60" s="17">
        <f t="shared" si="1"/>
        <v>85.537382191763783</v>
      </c>
    </row>
    <row r="61" spans="1:7" x14ac:dyDescent="0.3">
      <c r="A61" s="2" t="s">
        <v>220</v>
      </c>
      <c r="B61" s="3" t="s">
        <v>81</v>
      </c>
      <c r="C61" s="14">
        <v>11563488.26</v>
      </c>
      <c r="D61" s="14">
        <v>46056000</v>
      </c>
      <c r="E61" s="14">
        <v>9966000</v>
      </c>
      <c r="F61" s="17">
        <f t="shared" si="0"/>
        <v>21.638874413757165</v>
      </c>
      <c r="G61" s="17">
        <f t="shared" si="1"/>
        <v>86.185066097001425</v>
      </c>
    </row>
    <row r="62" spans="1:7" ht="31.2" x14ac:dyDescent="0.3">
      <c r="A62" s="19" t="s">
        <v>221</v>
      </c>
      <c r="B62" s="20" t="s">
        <v>82</v>
      </c>
      <c r="C62" s="13">
        <f>C63+C66</f>
        <v>2501156.4500000002</v>
      </c>
      <c r="D62" s="13">
        <f>D63+D66</f>
        <v>20310000</v>
      </c>
      <c r="E62" s="13">
        <f>E63+E66</f>
        <v>4518183.2700000005</v>
      </c>
      <c r="F62" s="18">
        <f t="shared" si="0"/>
        <v>22.246101772525854</v>
      </c>
      <c r="G62" s="18">
        <f t="shared" si="1"/>
        <v>180.64376860551846</v>
      </c>
    </row>
    <row r="63" spans="1:7" x14ac:dyDescent="0.3">
      <c r="A63" s="2" t="s">
        <v>222</v>
      </c>
      <c r="B63" s="3" t="s">
        <v>83</v>
      </c>
      <c r="C63" s="14">
        <f>SUM(C64:C65)</f>
        <v>2494433.16</v>
      </c>
      <c r="D63" s="14">
        <f>SUM(D64:D65)</f>
        <v>19721000</v>
      </c>
      <c r="E63" s="14">
        <f>SUM(E64:E65)</f>
        <v>4490599.8900000006</v>
      </c>
      <c r="F63" s="17">
        <f t="shared" si="0"/>
        <v>22.770650017747581</v>
      </c>
      <c r="G63" s="17">
        <f t="shared" si="1"/>
        <v>180.02486344432657</v>
      </c>
    </row>
    <row r="64" spans="1:7" x14ac:dyDescent="0.3">
      <c r="A64" s="2" t="s">
        <v>223</v>
      </c>
      <c r="B64" s="3" t="s">
        <v>84</v>
      </c>
      <c r="C64" s="14">
        <v>1727441.15</v>
      </c>
      <c r="D64" s="14">
        <v>12897000</v>
      </c>
      <c r="E64" s="14">
        <v>3123098.68</v>
      </c>
      <c r="F64" s="17">
        <f t="shared" si="0"/>
        <v>24.215698844692565</v>
      </c>
      <c r="G64" s="17">
        <f t="shared" si="1"/>
        <v>180.79334743183583</v>
      </c>
    </row>
    <row r="65" spans="1:7" ht="46.8" x14ac:dyDescent="0.3">
      <c r="A65" s="2" t="s">
        <v>224</v>
      </c>
      <c r="B65" s="3" t="s">
        <v>730</v>
      </c>
      <c r="C65" s="14">
        <v>766992.01</v>
      </c>
      <c r="D65" s="14">
        <v>6824000</v>
      </c>
      <c r="E65" s="14">
        <v>1367501.21</v>
      </c>
      <c r="F65" s="17">
        <f t="shared" si="0"/>
        <v>20.03958396834701</v>
      </c>
      <c r="G65" s="17">
        <f t="shared" si="1"/>
        <v>178.29406202028102</v>
      </c>
    </row>
    <row r="66" spans="1:7" ht="31.2" x14ac:dyDescent="0.3">
      <c r="A66" s="2" t="s">
        <v>225</v>
      </c>
      <c r="B66" s="3" t="s">
        <v>85</v>
      </c>
      <c r="C66" s="14">
        <f>C67</f>
        <v>6723.29</v>
      </c>
      <c r="D66" s="14">
        <f>D67</f>
        <v>589000</v>
      </c>
      <c r="E66" s="14">
        <f>E67</f>
        <v>27583.38</v>
      </c>
      <c r="F66" s="17">
        <f t="shared" si="0"/>
        <v>4.6830865874363328</v>
      </c>
      <c r="G66" s="17">
        <f t="shared" si="1"/>
        <v>410.26610483855376</v>
      </c>
    </row>
    <row r="67" spans="1:7" x14ac:dyDescent="0.3">
      <c r="A67" s="2" t="s">
        <v>226</v>
      </c>
      <c r="B67" s="3" t="s">
        <v>86</v>
      </c>
      <c r="C67" s="14">
        <v>6723.29</v>
      </c>
      <c r="D67" s="14">
        <v>589000</v>
      </c>
      <c r="E67" s="14">
        <v>27583.38</v>
      </c>
      <c r="F67" s="17">
        <f t="shared" si="0"/>
        <v>4.6830865874363328</v>
      </c>
      <c r="G67" s="17">
        <f t="shared" si="1"/>
        <v>410.26610483855376</v>
      </c>
    </row>
    <row r="68" spans="1:7" x14ac:dyDescent="0.3">
      <c r="A68" s="19" t="s">
        <v>227</v>
      </c>
      <c r="B68" s="20" t="s">
        <v>87</v>
      </c>
      <c r="C68" s="13">
        <f>C71+C72</f>
        <v>42920326.979999997</v>
      </c>
      <c r="D68" s="13">
        <f>D71+D72</f>
        <v>181811000</v>
      </c>
      <c r="E68" s="13">
        <f>E69+E71+E72</f>
        <v>32694474.16</v>
      </c>
      <c r="F68" s="18">
        <f t="shared" si="0"/>
        <v>17.982671103508586</v>
      </c>
      <c r="G68" s="18">
        <f t="shared" si="1"/>
        <v>76.17480215198492</v>
      </c>
    </row>
    <row r="69" spans="1:7" ht="50.4" customHeight="1" x14ac:dyDescent="0.3">
      <c r="A69" s="2" t="s">
        <v>733</v>
      </c>
      <c r="B69" s="3" t="s">
        <v>731</v>
      </c>
      <c r="C69" s="14">
        <v>0</v>
      </c>
      <c r="D69" s="14">
        <v>0</v>
      </c>
      <c r="E69" s="14">
        <f>E70</f>
        <v>531.98</v>
      </c>
      <c r="F69" s="17"/>
      <c r="G69" s="17"/>
    </row>
    <row r="70" spans="1:7" ht="37.799999999999997" customHeight="1" x14ac:dyDescent="0.3">
      <c r="A70" s="2" t="s">
        <v>734</v>
      </c>
      <c r="B70" s="3" t="s">
        <v>732</v>
      </c>
      <c r="C70" s="14">
        <v>0</v>
      </c>
      <c r="D70" s="14">
        <v>0</v>
      </c>
      <c r="E70" s="14">
        <v>531.98</v>
      </c>
      <c r="F70" s="17"/>
      <c r="G70" s="17"/>
    </row>
    <row r="71" spans="1:7" ht="62.4" x14ac:dyDescent="0.3">
      <c r="A71" s="2" t="s">
        <v>228</v>
      </c>
      <c r="B71" s="3" t="s">
        <v>88</v>
      </c>
      <c r="C71" s="14">
        <v>452750</v>
      </c>
      <c r="D71" s="14">
        <v>917000</v>
      </c>
      <c r="E71" s="14">
        <v>179900</v>
      </c>
      <c r="F71" s="17">
        <f t="shared" si="0"/>
        <v>19.618320610687022</v>
      </c>
      <c r="G71" s="17">
        <f t="shared" ref="G69:G132" si="7">E71/C71*100</f>
        <v>39.734953064605186</v>
      </c>
    </row>
    <row r="72" spans="1:7" ht="31.2" x14ac:dyDescent="0.3">
      <c r="A72" s="2" t="s">
        <v>229</v>
      </c>
      <c r="B72" s="3" t="s">
        <v>89</v>
      </c>
      <c r="C72" s="14">
        <f>C73+C74+C75+C77+C78+C79+C80+C83+C85+C86+C87+C88+C89+C90+C82</f>
        <v>42467576.979999997</v>
      </c>
      <c r="D72" s="14">
        <f>D73+D74+D75+D77+D78+D79+D80+D83+D85+D86+D87+D88+D89+D90+D82</f>
        <v>180894000</v>
      </c>
      <c r="E72" s="14">
        <f>E73+E74+E75+E77+E78+E79+E80+E83+E85+E86+E87+E88+E89+E90+E82</f>
        <v>32514042.18</v>
      </c>
      <c r="F72" s="17">
        <f t="shared" si="0"/>
        <v>17.974085475471824</v>
      </c>
      <c r="G72" s="17">
        <f t="shared" si="7"/>
        <v>76.562037422837676</v>
      </c>
    </row>
    <row r="73" spans="1:7" ht="68.400000000000006" customHeight="1" x14ac:dyDescent="0.3">
      <c r="A73" s="2" t="s">
        <v>230</v>
      </c>
      <c r="B73" s="3" t="s">
        <v>90</v>
      </c>
      <c r="C73" s="14">
        <v>2730</v>
      </c>
      <c r="D73" s="14">
        <v>5000</v>
      </c>
      <c r="E73" s="14">
        <v>1700</v>
      </c>
      <c r="F73" s="17">
        <f t="shared" si="0"/>
        <v>34</v>
      </c>
      <c r="G73" s="17">
        <f t="shared" si="7"/>
        <v>62.27106227106227</v>
      </c>
    </row>
    <row r="74" spans="1:7" ht="31.2" x14ac:dyDescent="0.3">
      <c r="A74" s="2" t="s">
        <v>231</v>
      </c>
      <c r="B74" s="3" t="s">
        <v>91</v>
      </c>
      <c r="C74" s="14">
        <v>26163582.149999999</v>
      </c>
      <c r="D74" s="14">
        <v>113276000</v>
      </c>
      <c r="E74" s="14">
        <v>19963124.68</v>
      </c>
      <c r="F74" s="17">
        <f t="shared" si="0"/>
        <v>17.623437162329179</v>
      </c>
      <c r="G74" s="17">
        <f t="shared" si="7"/>
        <v>76.301190584485781</v>
      </c>
    </row>
    <row r="75" spans="1:7" ht="46.8" x14ac:dyDescent="0.3">
      <c r="A75" s="2" t="s">
        <v>232</v>
      </c>
      <c r="B75" s="3" t="s">
        <v>92</v>
      </c>
      <c r="C75" s="14">
        <f>C76</f>
        <v>8449685</v>
      </c>
      <c r="D75" s="14">
        <f>D76</f>
        <v>40210000</v>
      </c>
      <c r="E75" s="14">
        <f>E76</f>
        <v>5680917</v>
      </c>
      <c r="F75" s="17">
        <f t="shared" si="0"/>
        <v>14.128119870678935</v>
      </c>
      <c r="G75" s="17">
        <f t="shared" si="7"/>
        <v>67.232293274838057</v>
      </c>
    </row>
    <row r="76" spans="1:7" ht="62.4" x14ac:dyDescent="0.3">
      <c r="A76" s="2" t="s">
        <v>233</v>
      </c>
      <c r="B76" s="3" t="s">
        <v>93</v>
      </c>
      <c r="C76" s="14">
        <v>8449685</v>
      </c>
      <c r="D76" s="14">
        <v>40210000</v>
      </c>
      <c r="E76" s="14">
        <v>5680917</v>
      </c>
      <c r="F76" s="17">
        <f t="shared" si="0"/>
        <v>14.128119870678935</v>
      </c>
      <c r="G76" s="17">
        <f t="shared" si="7"/>
        <v>67.232293274838057</v>
      </c>
    </row>
    <row r="77" spans="1:7" ht="31.2" x14ac:dyDescent="0.3">
      <c r="A77" s="2" t="s">
        <v>234</v>
      </c>
      <c r="B77" s="3" t="s">
        <v>94</v>
      </c>
      <c r="C77" s="14">
        <v>1168030</v>
      </c>
      <c r="D77" s="14">
        <v>4868000</v>
      </c>
      <c r="E77" s="14">
        <v>1101440</v>
      </c>
      <c r="F77" s="17">
        <f t="shared" si="0"/>
        <v>22.626129827444537</v>
      </c>
      <c r="G77" s="17">
        <f t="shared" si="7"/>
        <v>94.298947800998263</v>
      </c>
    </row>
    <row r="78" spans="1:7" ht="62.4" x14ac:dyDescent="0.3">
      <c r="A78" s="2" t="s">
        <v>235</v>
      </c>
      <c r="B78" s="3" t="s">
        <v>95</v>
      </c>
      <c r="C78" s="14">
        <v>33950</v>
      </c>
      <c r="D78" s="14">
        <v>146000</v>
      </c>
      <c r="E78" s="14">
        <v>16950</v>
      </c>
      <c r="F78" s="17">
        <f t="shared" si="0"/>
        <v>11.609589041095889</v>
      </c>
      <c r="G78" s="17">
        <f t="shared" si="7"/>
        <v>49.926362297496318</v>
      </c>
    </row>
    <row r="79" spans="1:7" ht="31.2" x14ac:dyDescent="0.3">
      <c r="A79" s="2" t="s">
        <v>236</v>
      </c>
      <c r="B79" s="8" t="s">
        <v>96</v>
      </c>
      <c r="C79" s="14">
        <v>3500</v>
      </c>
      <c r="D79" s="14">
        <v>20000</v>
      </c>
      <c r="E79" s="14">
        <v>0</v>
      </c>
      <c r="F79" s="17">
        <f t="shared" si="0"/>
        <v>0</v>
      </c>
      <c r="G79" s="17">
        <f t="shared" si="7"/>
        <v>0</v>
      </c>
    </row>
    <row r="80" spans="1:7" ht="93.6" x14ac:dyDescent="0.3">
      <c r="A80" s="2" t="s">
        <v>237</v>
      </c>
      <c r="B80" s="8" t="s">
        <v>97</v>
      </c>
      <c r="C80" s="14">
        <v>4000</v>
      </c>
      <c r="D80" s="14">
        <v>20000</v>
      </c>
      <c r="E80" s="14">
        <v>4000</v>
      </c>
      <c r="F80" s="17">
        <f t="shared" si="0"/>
        <v>20</v>
      </c>
      <c r="G80" s="17">
        <f t="shared" si="7"/>
        <v>100</v>
      </c>
    </row>
    <row r="81" spans="1:7" ht="62.4" x14ac:dyDescent="0.3">
      <c r="A81" s="2" t="s">
        <v>238</v>
      </c>
      <c r="B81" s="3" t="s">
        <v>98</v>
      </c>
      <c r="C81" s="14">
        <f>SUM(C82:C83)</f>
        <v>6145949.8300000001</v>
      </c>
      <c r="D81" s="14">
        <f>SUM(D82:D83)</f>
        <v>20848000</v>
      </c>
      <c r="E81" s="14">
        <f>SUM(E82:E83)</f>
        <v>5145110.5</v>
      </c>
      <c r="F81" s="17">
        <f t="shared" si="0"/>
        <v>24.679156273983118</v>
      </c>
      <c r="G81" s="17">
        <f t="shared" si="7"/>
        <v>83.71546534410939</v>
      </c>
    </row>
    <row r="82" spans="1:7" ht="62.4" x14ac:dyDescent="0.3">
      <c r="A82" s="2" t="s">
        <v>239</v>
      </c>
      <c r="B82" s="3" t="s">
        <v>99</v>
      </c>
      <c r="C82" s="14">
        <v>2969299.83</v>
      </c>
      <c r="D82" s="14">
        <v>8548000</v>
      </c>
      <c r="E82" s="14">
        <v>1890550.5</v>
      </c>
      <c r="F82" s="17">
        <f t="shared" ref="F82:F135" si="8">E82/D82*100</f>
        <v>22.116875292466073</v>
      </c>
      <c r="G82" s="17">
        <f t="shared" si="7"/>
        <v>63.66990901016554</v>
      </c>
    </row>
    <row r="83" spans="1:7" ht="140.4" x14ac:dyDescent="0.3">
      <c r="A83" s="2" t="s">
        <v>240</v>
      </c>
      <c r="B83" s="3" t="s">
        <v>100</v>
      </c>
      <c r="C83" s="14">
        <v>3176650</v>
      </c>
      <c r="D83" s="14">
        <v>12300000</v>
      </c>
      <c r="E83" s="14">
        <v>3254560</v>
      </c>
      <c r="F83" s="17">
        <f t="shared" si="8"/>
        <v>26.459837398373985</v>
      </c>
      <c r="G83" s="17">
        <f t="shared" si="7"/>
        <v>102.45258369666158</v>
      </c>
    </row>
    <row r="84" spans="1:7" ht="46.8" x14ac:dyDescent="0.3">
      <c r="A84" s="2" t="s">
        <v>241</v>
      </c>
      <c r="B84" s="3" t="s">
        <v>101</v>
      </c>
      <c r="C84" s="14">
        <f>C85</f>
        <v>27200</v>
      </c>
      <c r="D84" s="14">
        <f>D85</f>
        <v>191000</v>
      </c>
      <c r="E84" s="14">
        <f>E85</f>
        <v>41600</v>
      </c>
      <c r="F84" s="17">
        <f t="shared" si="8"/>
        <v>21.780104712041883</v>
      </c>
      <c r="G84" s="17">
        <f t="shared" si="7"/>
        <v>152.94117647058823</v>
      </c>
    </row>
    <row r="85" spans="1:7" ht="78" x14ac:dyDescent="0.3">
      <c r="A85" s="2" t="s">
        <v>242</v>
      </c>
      <c r="B85" s="3" t="s">
        <v>102</v>
      </c>
      <c r="C85" s="14">
        <v>27200</v>
      </c>
      <c r="D85" s="14">
        <v>191000</v>
      </c>
      <c r="E85" s="14">
        <v>41600</v>
      </c>
      <c r="F85" s="17">
        <f t="shared" si="8"/>
        <v>21.780104712041883</v>
      </c>
      <c r="G85" s="17">
        <f t="shared" si="7"/>
        <v>152.94117647058823</v>
      </c>
    </row>
    <row r="86" spans="1:7" ht="31.2" x14ac:dyDescent="0.3">
      <c r="A86" s="2" t="s">
        <v>533</v>
      </c>
      <c r="B86" s="3" t="s">
        <v>534</v>
      </c>
      <c r="C86" s="14">
        <v>13950</v>
      </c>
      <c r="D86" s="14">
        <v>55000</v>
      </c>
      <c r="E86" s="14">
        <v>25200</v>
      </c>
      <c r="F86" s="17">
        <f t="shared" si="8"/>
        <v>45.81818181818182</v>
      </c>
      <c r="G86" s="17">
        <f t="shared" si="7"/>
        <v>180.64516129032256</v>
      </c>
    </row>
    <row r="87" spans="1:7" ht="31.2" x14ac:dyDescent="0.3">
      <c r="A87" s="2" t="s">
        <v>243</v>
      </c>
      <c r="B87" s="3" t="s">
        <v>103</v>
      </c>
      <c r="C87" s="14">
        <v>0</v>
      </c>
      <c r="D87" s="14">
        <v>30000</v>
      </c>
      <c r="E87" s="14">
        <v>5000</v>
      </c>
      <c r="F87" s="17">
        <f t="shared" si="8"/>
        <v>16.666666666666664</v>
      </c>
      <c r="G87" s="17"/>
    </row>
    <row r="88" spans="1:7" ht="62.4" x14ac:dyDescent="0.3">
      <c r="A88" s="2" t="s">
        <v>244</v>
      </c>
      <c r="B88" s="3" t="s">
        <v>104</v>
      </c>
      <c r="C88" s="14">
        <v>280000</v>
      </c>
      <c r="D88" s="14">
        <v>870000</v>
      </c>
      <c r="E88" s="14">
        <v>321500</v>
      </c>
      <c r="F88" s="17">
        <f t="shared" si="8"/>
        <v>36.954022988505749</v>
      </c>
      <c r="G88" s="17">
        <f t="shared" si="7"/>
        <v>114.82142857142857</v>
      </c>
    </row>
    <row r="89" spans="1:7" ht="66" customHeight="1" x14ac:dyDescent="0.3">
      <c r="A89" s="2" t="s">
        <v>245</v>
      </c>
      <c r="B89" s="3" t="s">
        <v>105</v>
      </c>
      <c r="C89" s="14">
        <v>25000</v>
      </c>
      <c r="D89" s="14">
        <v>55000</v>
      </c>
      <c r="E89" s="14">
        <v>37500</v>
      </c>
      <c r="F89" s="17">
        <f t="shared" si="8"/>
        <v>68.181818181818173</v>
      </c>
      <c r="G89" s="17">
        <f t="shared" si="7"/>
        <v>150</v>
      </c>
    </row>
    <row r="90" spans="1:7" ht="46.8" x14ac:dyDescent="0.3">
      <c r="A90" s="2" t="s">
        <v>246</v>
      </c>
      <c r="B90" s="8" t="s">
        <v>106</v>
      </c>
      <c r="C90" s="14">
        <v>150000</v>
      </c>
      <c r="D90" s="14">
        <v>300000</v>
      </c>
      <c r="E90" s="14">
        <v>170000</v>
      </c>
      <c r="F90" s="17">
        <f t="shared" si="8"/>
        <v>56.666666666666664</v>
      </c>
      <c r="G90" s="17">
        <f t="shared" si="7"/>
        <v>113.33333333333333</v>
      </c>
    </row>
    <row r="91" spans="1:7" ht="31.2" x14ac:dyDescent="0.3">
      <c r="A91" s="19" t="s">
        <v>389</v>
      </c>
      <c r="B91" s="16" t="s">
        <v>383</v>
      </c>
      <c r="C91" s="13">
        <f t="shared" ref="C91:D91" si="9">C92+C95+C98+C103+C105</f>
        <v>6141.46</v>
      </c>
      <c r="D91" s="13">
        <f t="shared" si="9"/>
        <v>0</v>
      </c>
      <c r="E91" s="13">
        <f>E92+E95+E98+E103+E105</f>
        <v>30069.230000000003</v>
      </c>
      <c r="F91" s="18"/>
      <c r="G91" s="18">
        <f t="shared" si="7"/>
        <v>489.61045093511973</v>
      </c>
    </row>
    <row r="92" spans="1:7" ht="31.2" x14ac:dyDescent="0.3">
      <c r="A92" s="2" t="s">
        <v>390</v>
      </c>
      <c r="B92" s="15" t="s">
        <v>384</v>
      </c>
      <c r="C92" s="14">
        <f>C93+C94</f>
        <v>4657.6099999999997</v>
      </c>
      <c r="D92" s="14">
        <f t="shared" ref="D92" si="10">D93</f>
        <v>0</v>
      </c>
      <c r="E92" s="14">
        <f>E93</f>
        <v>886.57</v>
      </c>
      <c r="F92" s="17"/>
      <c r="G92" s="17">
        <f t="shared" si="7"/>
        <v>19.034869815205653</v>
      </c>
    </row>
    <row r="93" spans="1:7" ht="31.2" x14ac:dyDescent="0.3">
      <c r="A93" s="2" t="s">
        <v>391</v>
      </c>
      <c r="B93" s="15" t="s">
        <v>385</v>
      </c>
      <c r="C93" s="14">
        <v>1295.6600000000001</v>
      </c>
      <c r="D93" s="14">
        <v>0</v>
      </c>
      <c r="E93" s="14">
        <v>886.57</v>
      </c>
      <c r="F93" s="17"/>
      <c r="G93" s="17">
        <f t="shared" si="7"/>
        <v>68.426130311964556</v>
      </c>
    </row>
    <row r="94" spans="1:7" ht="31.2" x14ac:dyDescent="0.3">
      <c r="A94" s="2" t="s">
        <v>862</v>
      </c>
      <c r="B94" s="15" t="s">
        <v>863</v>
      </c>
      <c r="C94" s="14">
        <v>3361.95</v>
      </c>
      <c r="D94" s="14">
        <v>0</v>
      </c>
      <c r="E94" s="14">
        <v>0</v>
      </c>
      <c r="F94" s="17"/>
      <c r="G94" s="17">
        <f t="shared" si="7"/>
        <v>0</v>
      </c>
    </row>
    <row r="95" spans="1:7" ht="16.2" customHeight="1" x14ac:dyDescent="0.3">
      <c r="A95" s="2" t="s">
        <v>738</v>
      </c>
      <c r="B95" s="15" t="s">
        <v>735</v>
      </c>
      <c r="C95" s="14">
        <f t="shared" ref="C95:D96" si="11">C96</f>
        <v>0</v>
      </c>
      <c r="D95" s="14">
        <f t="shared" si="11"/>
        <v>0</v>
      </c>
      <c r="E95" s="14">
        <f>E96</f>
        <v>68.48</v>
      </c>
      <c r="F95" s="17"/>
      <c r="G95" s="17"/>
    </row>
    <row r="96" spans="1:7" ht="16.2" customHeight="1" x14ac:dyDescent="0.3">
      <c r="A96" s="2" t="s">
        <v>739</v>
      </c>
      <c r="B96" s="15" t="s">
        <v>736</v>
      </c>
      <c r="C96" s="14">
        <f t="shared" si="11"/>
        <v>0</v>
      </c>
      <c r="D96" s="14">
        <f t="shared" si="11"/>
        <v>0</v>
      </c>
      <c r="E96" s="14">
        <f>E97</f>
        <v>68.48</v>
      </c>
      <c r="F96" s="17"/>
      <c r="G96" s="17"/>
    </row>
    <row r="97" spans="1:7" ht="16.2" customHeight="1" x14ac:dyDescent="0.3">
      <c r="A97" s="2" t="s">
        <v>740</v>
      </c>
      <c r="B97" s="15" t="s">
        <v>737</v>
      </c>
      <c r="C97" s="14">
        <v>0</v>
      </c>
      <c r="D97" s="14">
        <v>0</v>
      </c>
      <c r="E97" s="14">
        <v>68.48</v>
      </c>
      <c r="F97" s="17"/>
      <c r="G97" s="17"/>
    </row>
    <row r="98" spans="1:7" x14ac:dyDescent="0.3">
      <c r="A98" s="2" t="s">
        <v>535</v>
      </c>
      <c r="B98" s="15" t="s">
        <v>536</v>
      </c>
      <c r="C98" s="14">
        <f>C99+C100+C101+C102</f>
        <v>1482.08</v>
      </c>
      <c r="D98" s="14">
        <f t="shared" ref="D98" si="12">D101</f>
        <v>0</v>
      </c>
      <c r="E98" s="14">
        <f>E101</f>
        <v>2354.08</v>
      </c>
      <c r="F98" s="17"/>
      <c r="G98" s="17">
        <f t="shared" si="7"/>
        <v>158.83623016301414</v>
      </c>
    </row>
    <row r="99" spans="1:7" x14ac:dyDescent="0.3">
      <c r="A99" s="2" t="s">
        <v>864</v>
      </c>
      <c r="B99" s="15" t="s">
        <v>865</v>
      </c>
      <c r="C99" s="14">
        <v>129.52000000000001</v>
      </c>
      <c r="D99" s="14">
        <v>0</v>
      </c>
      <c r="E99" s="14">
        <v>0</v>
      </c>
      <c r="F99" s="17"/>
      <c r="G99" s="17">
        <f t="shared" si="7"/>
        <v>0</v>
      </c>
    </row>
    <row r="100" spans="1:7" ht="31.2" x14ac:dyDescent="0.3">
      <c r="A100" s="2" t="s">
        <v>866</v>
      </c>
      <c r="B100" s="15" t="s">
        <v>867</v>
      </c>
      <c r="C100" s="14">
        <v>1.65</v>
      </c>
      <c r="D100" s="14">
        <v>0</v>
      </c>
      <c r="E100" s="14">
        <v>0</v>
      </c>
      <c r="F100" s="17"/>
      <c r="G100" s="17">
        <f t="shared" si="7"/>
        <v>0</v>
      </c>
    </row>
    <row r="101" spans="1:7" ht="16.5" customHeight="1" x14ac:dyDescent="0.3">
      <c r="A101" s="2" t="s">
        <v>392</v>
      </c>
      <c r="B101" s="15" t="s">
        <v>386</v>
      </c>
      <c r="C101" s="14">
        <v>1349.12</v>
      </c>
      <c r="D101" s="14">
        <v>0</v>
      </c>
      <c r="E101" s="14">
        <v>2354.08</v>
      </c>
      <c r="F101" s="17"/>
      <c r="G101" s="17">
        <f t="shared" si="7"/>
        <v>174.49003795066415</v>
      </c>
    </row>
    <row r="102" spans="1:7" ht="16.5" customHeight="1" x14ac:dyDescent="0.3">
      <c r="A102" s="2" t="s">
        <v>868</v>
      </c>
      <c r="B102" s="15" t="s">
        <v>869</v>
      </c>
      <c r="C102" s="14">
        <v>1.79</v>
      </c>
      <c r="D102" s="14">
        <v>0</v>
      </c>
      <c r="E102" s="14">
        <v>0</v>
      </c>
      <c r="F102" s="17"/>
      <c r="G102" s="17">
        <f t="shared" si="7"/>
        <v>0</v>
      </c>
    </row>
    <row r="103" spans="1:7" ht="31.2" x14ac:dyDescent="0.3">
      <c r="A103" s="2" t="s">
        <v>393</v>
      </c>
      <c r="B103" s="15" t="s">
        <v>387</v>
      </c>
      <c r="C103" s="14">
        <f t="shared" ref="C103:D103" si="13">C104</f>
        <v>1.77</v>
      </c>
      <c r="D103" s="14">
        <f t="shared" si="13"/>
        <v>0</v>
      </c>
      <c r="E103" s="14">
        <f>E104</f>
        <v>1.61</v>
      </c>
      <c r="F103" s="17"/>
      <c r="G103" s="17">
        <f t="shared" si="7"/>
        <v>90.960451977401135</v>
      </c>
    </row>
    <row r="104" spans="1:7" ht="16.5" customHeight="1" x14ac:dyDescent="0.3">
      <c r="A104" s="2" t="s">
        <v>394</v>
      </c>
      <c r="B104" s="15" t="s">
        <v>388</v>
      </c>
      <c r="C104" s="14">
        <v>1.77</v>
      </c>
      <c r="D104" s="14">
        <v>0</v>
      </c>
      <c r="E104" s="14">
        <v>1.61</v>
      </c>
      <c r="F104" s="17"/>
      <c r="G104" s="17">
        <f t="shared" si="7"/>
        <v>90.960451977401135</v>
      </c>
    </row>
    <row r="105" spans="1:7" ht="31.2" x14ac:dyDescent="0.3">
      <c r="A105" s="2" t="s">
        <v>706</v>
      </c>
      <c r="B105" s="15" t="s">
        <v>705</v>
      </c>
      <c r="C105" s="14">
        <f t="shared" ref="C105:D105" si="14">C106</f>
        <v>0</v>
      </c>
      <c r="D105" s="14">
        <f t="shared" si="14"/>
        <v>0</v>
      </c>
      <c r="E105" s="14">
        <f>E106</f>
        <v>26758.49</v>
      </c>
      <c r="F105" s="17"/>
      <c r="G105" s="17"/>
    </row>
    <row r="106" spans="1:7" ht="31.2" x14ac:dyDescent="0.3">
      <c r="A106" s="2" t="s">
        <v>707</v>
      </c>
      <c r="B106" s="15" t="s">
        <v>705</v>
      </c>
      <c r="C106" s="14">
        <v>0</v>
      </c>
      <c r="D106" s="14">
        <v>0</v>
      </c>
      <c r="E106" s="14">
        <v>26758.49</v>
      </c>
      <c r="F106" s="17"/>
      <c r="G106" s="17"/>
    </row>
    <row r="107" spans="1:7" ht="31.2" x14ac:dyDescent="0.3">
      <c r="A107" s="19" t="s">
        <v>247</v>
      </c>
      <c r="B107" s="20" t="s">
        <v>107</v>
      </c>
      <c r="C107" s="13">
        <f>C108+C110+C117+C120</f>
        <v>36037247</v>
      </c>
      <c r="D107" s="13">
        <f>D108+D110+D117+D120</f>
        <v>141937000</v>
      </c>
      <c r="E107" s="13">
        <f>E108+E110+E117+E120</f>
        <v>36841602.050000004</v>
      </c>
      <c r="F107" s="18">
        <f t="shared" si="8"/>
        <v>25.956306001958616</v>
      </c>
      <c r="G107" s="18">
        <f t="shared" si="7"/>
        <v>102.23201025871928</v>
      </c>
    </row>
    <row r="108" spans="1:7" ht="62.4" x14ac:dyDescent="0.3">
      <c r="A108" s="2" t="s">
        <v>248</v>
      </c>
      <c r="B108" s="3" t="s">
        <v>108</v>
      </c>
      <c r="C108" s="14">
        <f>C109</f>
        <v>-80912.179999999993</v>
      </c>
      <c r="D108" s="14">
        <f>D109</f>
        <v>20197000</v>
      </c>
      <c r="E108" s="14">
        <f>E109</f>
        <v>1264.28</v>
      </c>
      <c r="F108" s="17">
        <f t="shared" si="8"/>
        <v>6.2597415457741248E-3</v>
      </c>
      <c r="G108" s="17"/>
    </row>
    <row r="109" spans="1:7" ht="46.8" x14ac:dyDescent="0.3">
      <c r="A109" s="2" t="s">
        <v>249</v>
      </c>
      <c r="B109" s="3" t="s">
        <v>109</v>
      </c>
      <c r="C109" s="14">
        <v>-80912.179999999993</v>
      </c>
      <c r="D109" s="14">
        <v>20197000</v>
      </c>
      <c r="E109" s="14">
        <v>1264.28</v>
      </c>
      <c r="F109" s="17">
        <f t="shared" si="8"/>
        <v>6.2597415457741248E-3</v>
      </c>
      <c r="G109" s="17"/>
    </row>
    <row r="110" spans="1:7" ht="65.25" customHeight="1" x14ac:dyDescent="0.3">
      <c r="A110" s="2" t="s">
        <v>250</v>
      </c>
      <c r="B110" s="3" t="s">
        <v>110</v>
      </c>
      <c r="C110" s="14">
        <f>C111+C113+C115</f>
        <v>35031354.920000002</v>
      </c>
      <c r="D110" s="14">
        <f>D111+D113+D115</f>
        <v>116160000</v>
      </c>
      <c r="E110" s="14">
        <f>E111+E113+E115</f>
        <v>36188203.57</v>
      </c>
      <c r="F110" s="17">
        <f t="shared" si="8"/>
        <v>31.153756516873276</v>
      </c>
      <c r="G110" s="17">
        <f t="shared" si="7"/>
        <v>103.30232345463617</v>
      </c>
    </row>
    <row r="111" spans="1:7" ht="62.4" x14ac:dyDescent="0.3">
      <c r="A111" s="2" t="s">
        <v>251</v>
      </c>
      <c r="B111" s="3" t="s">
        <v>111</v>
      </c>
      <c r="C111" s="14">
        <f>C112</f>
        <v>28392839.109999999</v>
      </c>
      <c r="D111" s="14">
        <f>D112</f>
        <v>90000000</v>
      </c>
      <c r="E111" s="14">
        <f>E112</f>
        <v>29624542.620000001</v>
      </c>
      <c r="F111" s="17">
        <f t="shared" si="8"/>
        <v>32.916158466666666</v>
      </c>
      <c r="G111" s="17">
        <f t="shared" si="7"/>
        <v>104.33807801054384</v>
      </c>
    </row>
    <row r="112" spans="1:7" ht="62.4" x14ac:dyDescent="0.3">
      <c r="A112" s="2" t="s">
        <v>252</v>
      </c>
      <c r="B112" s="3" t="s">
        <v>175</v>
      </c>
      <c r="C112" s="14">
        <v>28392839.109999999</v>
      </c>
      <c r="D112" s="14">
        <v>90000000</v>
      </c>
      <c r="E112" s="14">
        <v>29624542.620000001</v>
      </c>
      <c r="F112" s="17">
        <f t="shared" si="8"/>
        <v>32.916158466666666</v>
      </c>
      <c r="G112" s="17">
        <f t="shared" si="7"/>
        <v>104.33807801054384</v>
      </c>
    </row>
    <row r="113" spans="1:7" ht="62.4" x14ac:dyDescent="0.3">
      <c r="A113" s="2" t="s">
        <v>253</v>
      </c>
      <c r="B113" s="3" t="s">
        <v>112</v>
      </c>
      <c r="C113" s="14">
        <f>C114</f>
        <v>1028348.69</v>
      </c>
      <c r="D113" s="14">
        <f>D114</f>
        <v>5193000</v>
      </c>
      <c r="E113" s="14">
        <f>E114</f>
        <v>1407712.9</v>
      </c>
      <c r="F113" s="17">
        <f t="shared" si="8"/>
        <v>27.107893317927978</v>
      </c>
      <c r="G113" s="17">
        <f t="shared" si="7"/>
        <v>136.89062024282833</v>
      </c>
    </row>
    <row r="114" spans="1:7" ht="62.4" x14ac:dyDescent="0.3">
      <c r="A114" s="2" t="s">
        <v>254</v>
      </c>
      <c r="B114" s="3" t="s">
        <v>113</v>
      </c>
      <c r="C114" s="14">
        <v>1028348.69</v>
      </c>
      <c r="D114" s="14">
        <v>5193000</v>
      </c>
      <c r="E114" s="14">
        <v>1407712.9</v>
      </c>
      <c r="F114" s="17">
        <f t="shared" si="8"/>
        <v>27.107893317927978</v>
      </c>
      <c r="G114" s="17">
        <f t="shared" si="7"/>
        <v>136.89062024282833</v>
      </c>
    </row>
    <row r="115" spans="1:7" ht="31.2" x14ac:dyDescent="0.3">
      <c r="A115" s="2" t="s">
        <v>255</v>
      </c>
      <c r="B115" s="3" t="s">
        <v>114</v>
      </c>
      <c r="C115" s="14">
        <f>C116</f>
        <v>5610167.1200000001</v>
      </c>
      <c r="D115" s="14">
        <f>D116</f>
        <v>20967000</v>
      </c>
      <c r="E115" s="14">
        <f>E116</f>
        <v>5155948.05</v>
      </c>
      <c r="F115" s="17">
        <f t="shared" si="8"/>
        <v>24.590776219773929</v>
      </c>
      <c r="G115" s="17">
        <f t="shared" si="7"/>
        <v>91.903644574495317</v>
      </c>
    </row>
    <row r="116" spans="1:7" ht="33" customHeight="1" x14ac:dyDescent="0.3">
      <c r="A116" s="2" t="s">
        <v>256</v>
      </c>
      <c r="B116" s="3" t="s">
        <v>115</v>
      </c>
      <c r="C116" s="14">
        <v>5610167.1200000001</v>
      </c>
      <c r="D116" s="14">
        <v>20967000</v>
      </c>
      <c r="E116" s="14">
        <v>5155948.05</v>
      </c>
      <c r="F116" s="17">
        <f t="shared" si="8"/>
        <v>24.590776219773929</v>
      </c>
      <c r="G116" s="17">
        <f t="shared" si="7"/>
        <v>91.903644574495317</v>
      </c>
    </row>
    <row r="117" spans="1:7" x14ac:dyDescent="0.3">
      <c r="A117" s="2" t="s">
        <v>257</v>
      </c>
      <c r="B117" s="3" t="s">
        <v>116</v>
      </c>
      <c r="C117" s="14">
        <f>C118</f>
        <v>0</v>
      </c>
      <c r="D117" s="14">
        <f>D118</f>
        <v>4576000</v>
      </c>
      <c r="E117" s="14">
        <f>E118</f>
        <v>341530</v>
      </c>
      <c r="F117" s="17">
        <f t="shared" si="8"/>
        <v>7.463505244755245</v>
      </c>
      <c r="G117" s="17"/>
    </row>
    <row r="118" spans="1:7" ht="37.200000000000003" customHeight="1" x14ac:dyDescent="0.3">
      <c r="A118" s="2" t="s">
        <v>258</v>
      </c>
      <c r="B118" s="3" t="s">
        <v>117</v>
      </c>
      <c r="C118" s="14">
        <f>C119</f>
        <v>0</v>
      </c>
      <c r="D118" s="14">
        <f>D119</f>
        <v>4576000</v>
      </c>
      <c r="E118" s="14">
        <f>E119</f>
        <v>341530</v>
      </c>
      <c r="F118" s="17">
        <f t="shared" si="8"/>
        <v>7.463505244755245</v>
      </c>
      <c r="G118" s="17"/>
    </row>
    <row r="119" spans="1:7" ht="46.8" x14ac:dyDescent="0.3">
      <c r="A119" s="2" t="s">
        <v>259</v>
      </c>
      <c r="B119" s="3" t="s">
        <v>118</v>
      </c>
      <c r="C119" s="14">
        <v>0</v>
      </c>
      <c r="D119" s="14">
        <v>4576000</v>
      </c>
      <c r="E119" s="14">
        <v>341530</v>
      </c>
      <c r="F119" s="17">
        <f t="shared" si="8"/>
        <v>7.463505244755245</v>
      </c>
      <c r="G119" s="17"/>
    </row>
    <row r="120" spans="1:7" ht="62.4" x14ac:dyDescent="0.3">
      <c r="A120" s="2" t="s">
        <v>260</v>
      </c>
      <c r="B120" s="3" t="s">
        <v>119</v>
      </c>
      <c r="C120" s="14">
        <f>C121</f>
        <v>1086804.26</v>
      </c>
      <c r="D120" s="14">
        <f>D121</f>
        <v>1004000</v>
      </c>
      <c r="E120" s="14">
        <f>E121</f>
        <v>310604.2</v>
      </c>
      <c r="F120" s="17">
        <f t="shared" si="8"/>
        <v>30.93667330677291</v>
      </c>
      <c r="G120" s="17">
        <f t="shared" si="7"/>
        <v>28.579589851810116</v>
      </c>
    </row>
    <row r="121" spans="1:7" ht="62.4" x14ac:dyDescent="0.3">
      <c r="A121" s="2" t="s">
        <v>261</v>
      </c>
      <c r="B121" s="3" t="s">
        <v>120</v>
      </c>
      <c r="C121" s="14">
        <f>C122</f>
        <v>1086804.26</v>
      </c>
      <c r="D121" s="14">
        <f>D122</f>
        <v>1004000</v>
      </c>
      <c r="E121" s="14">
        <f>E122</f>
        <v>310604.2</v>
      </c>
      <c r="F121" s="17">
        <f t="shared" si="8"/>
        <v>30.93667330677291</v>
      </c>
      <c r="G121" s="17">
        <f t="shared" si="7"/>
        <v>28.579589851810116</v>
      </c>
    </row>
    <row r="122" spans="1:7" ht="78" x14ac:dyDescent="0.3">
      <c r="A122" s="2" t="s">
        <v>262</v>
      </c>
      <c r="B122" s="3" t="s">
        <v>121</v>
      </c>
      <c r="C122" s="14">
        <v>1086804.26</v>
      </c>
      <c r="D122" s="14">
        <v>1004000</v>
      </c>
      <c r="E122" s="14">
        <v>310604.2</v>
      </c>
      <c r="F122" s="17">
        <f t="shared" si="8"/>
        <v>30.93667330677291</v>
      </c>
      <c r="G122" s="17">
        <f t="shared" si="7"/>
        <v>28.579589851810116</v>
      </c>
    </row>
    <row r="123" spans="1:7" x14ac:dyDescent="0.3">
      <c r="A123" s="19" t="s">
        <v>263</v>
      </c>
      <c r="B123" s="20" t="s">
        <v>122</v>
      </c>
      <c r="C123" s="13">
        <f>C124+C131+C137</f>
        <v>62365064.480000004</v>
      </c>
      <c r="D123" s="13">
        <f>D124+D131+D137</f>
        <v>270398000</v>
      </c>
      <c r="E123" s="13">
        <f>E124+E131+E137</f>
        <v>81227998.239999995</v>
      </c>
      <c r="F123" s="18">
        <f t="shared" si="8"/>
        <v>30.040162368064848</v>
      </c>
      <c r="G123" s="18">
        <f t="shared" si="7"/>
        <v>130.24599415919658</v>
      </c>
    </row>
    <row r="124" spans="1:7" x14ac:dyDescent="0.3">
      <c r="A124" s="2" t="s">
        <v>264</v>
      </c>
      <c r="B124" s="3" t="s">
        <v>123</v>
      </c>
      <c r="C124" s="14">
        <f t="shared" ref="C124:D124" si="15">C125+C126+C127+C130</f>
        <v>9002624.2199999988</v>
      </c>
      <c r="D124" s="14">
        <f t="shared" si="15"/>
        <v>13909000</v>
      </c>
      <c r="E124" s="14">
        <f>E125+E126+E127+E130</f>
        <v>9200932.2800000012</v>
      </c>
      <c r="F124" s="17">
        <f t="shared" si="8"/>
        <v>66.150925875332518</v>
      </c>
      <c r="G124" s="17">
        <f t="shared" si="7"/>
        <v>102.20278060212095</v>
      </c>
    </row>
    <row r="125" spans="1:7" ht="31.2" x14ac:dyDescent="0.3">
      <c r="A125" s="2" t="s">
        <v>265</v>
      </c>
      <c r="B125" s="3" t="s">
        <v>124</v>
      </c>
      <c r="C125" s="14">
        <v>1547186.23</v>
      </c>
      <c r="D125" s="14">
        <v>3167000</v>
      </c>
      <c r="E125" s="14">
        <v>1587551.83</v>
      </c>
      <c r="F125" s="17">
        <f t="shared" si="8"/>
        <v>50.127939059046426</v>
      </c>
      <c r="G125" s="17">
        <f t="shared" si="7"/>
        <v>102.60896841099732</v>
      </c>
    </row>
    <row r="126" spans="1:7" x14ac:dyDescent="0.3">
      <c r="A126" s="2" t="s">
        <v>266</v>
      </c>
      <c r="B126" s="3" t="s">
        <v>125</v>
      </c>
      <c r="C126" s="14">
        <v>965487.68</v>
      </c>
      <c r="D126" s="14">
        <v>2312000</v>
      </c>
      <c r="E126" s="14">
        <v>1424499.92</v>
      </c>
      <c r="F126" s="17">
        <f t="shared" si="8"/>
        <v>61.613318339100346</v>
      </c>
      <c r="G126" s="17">
        <f t="shared" si="7"/>
        <v>147.54200902905356</v>
      </c>
    </row>
    <row r="127" spans="1:7" x14ac:dyDescent="0.3">
      <c r="A127" s="2" t="s">
        <v>267</v>
      </c>
      <c r="B127" s="3" t="s">
        <v>162</v>
      </c>
      <c r="C127" s="14">
        <f>C128+C129</f>
        <v>6486779.04</v>
      </c>
      <c r="D127" s="14">
        <f>D128+D129</f>
        <v>8430000</v>
      </c>
      <c r="E127" s="14">
        <f>E128+E129</f>
        <v>6188370.5700000003</v>
      </c>
      <c r="F127" s="17">
        <f t="shared" si="8"/>
        <v>73.408903558718862</v>
      </c>
      <c r="G127" s="17">
        <f t="shared" si="7"/>
        <v>95.399743568265592</v>
      </c>
    </row>
    <row r="128" spans="1:7" x14ac:dyDescent="0.3">
      <c r="A128" s="2" t="s">
        <v>268</v>
      </c>
      <c r="B128" s="3" t="s">
        <v>163</v>
      </c>
      <c r="C128" s="14">
        <v>2584917.27</v>
      </c>
      <c r="D128" s="14">
        <v>3639000</v>
      </c>
      <c r="E128" s="14">
        <v>2033211.7</v>
      </c>
      <c r="F128" s="17">
        <f t="shared" si="8"/>
        <v>55.872813959879089</v>
      </c>
      <c r="G128" s="17">
        <f t="shared" si="7"/>
        <v>78.656741691388831</v>
      </c>
    </row>
    <row r="129" spans="1:7" x14ac:dyDescent="0.3">
      <c r="A129" s="2" t="s">
        <v>395</v>
      </c>
      <c r="B129" s="3" t="s">
        <v>397</v>
      </c>
      <c r="C129" s="14">
        <v>3901861.77</v>
      </c>
      <c r="D129" s="14">
        <v>4791000</v>
      </c>
      <c r="E129" s="14">
        <v>4155158.87</v>
      </c>
      <c r="F129" s="17">
        <f t="shared" si="8"/>
        <v>86.728425589647259</v>
      </c>
      <c r="G129" s="17">
        <f t="shared" si="7"/>
        <v>106.49169844886637</v>
      </c>
    </row>
    <row r="130" spans="1:7" ht="31.2" x14ac:dyDescent="0.3">
      <c r="A130" s="2" t="s">
        <v>396</v>
      </c>
      <c r="B130" s="3" t="s">
        <v>398</v>
      </c>
      <c r="C130" s="14">
        <v>3171.27</v>
      </c>
      <c r="D130" s="14">
        <v>0</v>
      </c>
      <c r="E130" s="14">
        <v>509.96</v>
      </c>
      <c r="F130" s="17"/>
      <c r="G130" s="17">
        <f t="shared" si="7"/>
        <v>16.080623851012373</v>
      </c>
    </row>
    <row r="131" spans="1:7" x14ac:dyDescent="0.3">
      <c r="A131" s="2" t="s">
        <v>269</v>
      </c>
      <c r="B131" s="3" t="s">
        <v>126</v>
      </c>
      <c r="C131" s="14">
        <f>C132+C134+C135</f>
        <v>1102964.6200000001</v>
      </c>
      <c r="D131" s="14">
        <f>D132+D134+D135</f>
        <v>10408000</v>
      </c>
      <c r="E131" s="14">
        <f>E132+E134+E135</f>
        <v>47365.8</v>
      </c>
      <c r="F131" s="17">
        <f t="shared" si="8"/>
        <v>0.45509031514219839</v>
      </c>
      <c r="G131" s="17">
        <f t="shared" si="7"/>
        <v>4.2944079203555958</v>
      </c>
    </row>
    <row r="132" spans="1:7" ht="46.8" x14ac:dyDescent="0.3">
      <c r="A132" s="2" t="s">
        <v>270</v>
      </c>
      <c r="B132" s="3" t="s">
        <v>127</v>
      </c>
      <c r="C132" s="14">
        <f>C133</f>
        <v>1066486.82</v>
      </c>
      <c r="D132" s="14">
        <f>D133</f>
        <v>10000000</v>
      </c>
      <c r="E132" s="14">
        <f>E133</f>
        <v>0</v>
      </c>
      <c r="F132" s="17">
        <f t="shared" si="8"/>
        <v>0</v>
      </c>
      <c r="G132" s="17">
        <f t="shared" si="7"/>
        <v>0</v>
      </c>
    </row>
    <row r="133" spans="1:7" ht="46.8" x14ac:dyDescent="0.3">
      <c r="A133" s="2" t="s">
        <v>271</v>
      </c>
      <c r="B133" s="3" t="s">
        <v>128</v>
      </c>
      <c r="C133" s="14">
        <v>1066486.82</v>
      </c>
      <c r="D133" s="14">
        <v>10000000</v>
      </c>
      <c r="E133" s="14">
        <v>0</v>
      </c>
      <c r="F133" s="17">
        <f t="shared" si="8"/>
        <v>0</v>
      </c>
      <c r="G133" s="17">
        <f t="shared" ref="G133:G196" si="16">E133/C133*100</f>
        <v>0</v>
      </c>
    </row>
    <row r="134" spans="1:7" ht="31.2" x14ac:dyDescent="0.3">
      <c r="A134" s="2" t="s">
        <v>272</v>
      </c>
      <c r="B134" s="3" t="s">
        <v>129</v>
      </c>
      <c r="C134" s="14">
        <v>16477.8</v>
      </c>
      <c r="D134" s="14">
        <v>8000</v>
      </c>
      <c r="E134" s="14">
        <v>2365.8000000000002</v>
      </c>
      <c r="F134" s="17">
        <f t="shared" si="8"/>
        <v>29.572500000000002</v>
      </c>
      <c r="G134" s="17">
        <f t="shared" si="16"/>
        <v>14.357499180715875</v>
      </c>
    </row>
    <row r="135" spans="1:7" ht="46.8" x14ac:dyDescent="0.3">
      <c r="A135" s="2" t="s">
        <v>273</v>
      </c>
      <c r="B135" s="3" t="s">
        <v>741</v>
      </c>
      <c r="C135" s="14">
        <f>C136</f>
        <v>20000</v>
      </c>
      <c r="D135" s="14">
        <f>D136</f>
        <v>400000</v>
      </c>
      <c r="E135" s="14">
        <f>E136</f>
        <v>45000</v>
      </c>
      <c r="F135" s="17">
        <f t="shared" si="8"/>
        <v>11.25</v>
      </c>
      <c r="G135" s="17">
        <f t="shared" si="16"/>
        <v>225</v>
      </c>
    </row>
    <row r="136" spans="1:7" ht="93.6" x14ac:dyDescent="0.3">
      <c r="A136" s="2" t="s">
        <v>274</v>
      </c>
      <c r="B136" s="3" t="s">
        <v>742</v>
      </c>
      <c r="C136" s="14">
        <v>20000</v>
      </c>
      <c r="D136" s="14">
        <v>400000</v>
      </c>
      <c r="E136" s="14">
        <v>45000</v>
      </c>
      <c r="F136" s="17">
        <f t="shared" ref="F136:F214" si="17">E136/D136*100</f>
        <v>11.25</v>
      </c>
      <c r="G136" s="17">
        <f t="shared" si="16"/>
        <v>225</v>
      </c>
    </row>
    <row r="137" spans="1:7" x14ac:dyDescent="0.3">
      <c r="A137" s="2" t="s">
        <v>275</v>
      </c>
      <c r="B137" s="3" t="s">
        <v>130</v>
      </c>
      <c r="C137" s="14">
        <f>C138</f>
        <v>52259475.640000001</v>
      </c>
      <c r="D137" s="14">
        <f>D138</f>
        <v>246081000</v>
      </c>
      <c r="E137" s="14">
        <f>E138</f>
        <v>71979700.159999996</v>
      </c>
      <c r="F137" s="17">
        <f t="shared" si="17"/>
        <v>29.250409483056387</v>
      </c>
      <c r="G137" s="17">
        <f t="shared" si="16"/>
        <v>137.73521314267819</v>
      </c>
    </row>
    <row r="138" spans="1:7" x14ac:dyDescent="0.3">
      <c r="A138" s="2" t="s">
        <v>276</v>
      </c>
      <c r="B138" s="3" t="s">
        <v>131</v>
      </c>
      <c r="C138" s="14">
        <f>SUM(C139:C141)</f>
        <v>52259475.640000001</v>
      </c>
      <c r="D138" s="14">
        <f>SUM(D139:D141)</f>
        <v>246081000</v>
      </c>
      <c r="E138" s="14">
        <f>SUM(E139:E141)</f>
        <v>71979700.159999996</v>
      </c>
      <c r="F138" s="17">
        <f t="shared" si="17"/>
        <v>29.250409483056387</v>
      </c>
      <c r="G138" s="17">
        <f t="shared" si="16"/>
        <v>137.73521314267819</v>
      </c>
    </row>
    <row r="139" spans="1:7" ht="46.8" x14ac:dyDescent="0.3">
      <c r="A139" s="2" t="s">
        <v>277</v>
      </c>
      <c r="B139" s="3" t="s">
        <v>176</v>
      </c>
      <c r="C139" s="14">
        <v>217119.53</v>
      </c>
      <c r="D139" s="14">
        <v>1531000</v>
      </c>
      <c r="E139" s="14">
        <v>258993.3</v>
      </c>
      <c r="F139" s="17">
        <f t="shared" si="17"/>
        <v>16.916610058785107</v>
      </c>
      <c r="G139" s="17">
        <f t="shared" si="16"/>
        <v>119.28604488043982</v>
      </c>
    </row>
    <row r="140" spans="1:7" ht="31.2" x14ac:dyDescent="0.3">
      <c r="A140" s="2" t="s">
        <v>278</v>
      </c>
      <c r="B140" s="3" t="s">
        <v>132</v>
      </c>
      <c r="C140" s="14">
        <v>47642700.189999998</v>
      </c>
      <c r="D140" s="14">
        <v>233000000</v>
      </c>
      <c r="E140" s="14">
        <v>68236747.299999997</v>
      </c>
      <c r="F140" s="17">
        <f t="shared" si="17"/>
        <v>29.286157639484976</v>
      </c>
      <c r="G140" s="17">
        <f t="shared" si="16"/>
        <v>143.2260283902267</v>
      </c>
    </row>
    <row r="141" spans="1:7" ht="31.2" x14ac:dyDescent="0.3">
      <c r="A141" s="2" t="s">
        <v>279</v>
      </c>
      <c r="B141" s="3" t="s">
        <v>133</v>
      </c>
      <c r="C141" s="14">
        <v>4399655.92</v>
      </c>
      <c r="D141" s="14">
        <v>11550000</v>
      </c>
      <c r="E141" s="14">
        <v>3483959.56</v>
      </c>
      <c r="F141" s="17">
        <f t="shared" si="17"/>
        <v>30.164152034632036</v>
      </c>
      <c r="G141" s="17">
        <f t="shared" si="16"/>
        <v>79.187091521466073</v>
      </c>
    </row>
    <row r="142" spans="1:7" ht="31.2" x14ac:dyDescent="0.3">
      <c r="A142" s="19" t="s">
        <v>280</v>
      </c>
      <c r="B142" s="20" t="s">
        <v>134</v>
      </c>
      <c r="C142" s="13">
        <f>C143+C153</f>
        <v>9592500.7699999996</v>
      </c>
      <c r="D142" s="13">
        <f>D143+D153</f>
        <v>47963000</v>
      </c>
      <c r="E142" s="13">
        <f>E143+E153</f>
        <v>23378364.599999998</v>
      </c>
      <c r="F142" s="18">
        <f t="shared" si="17"/>
        <v>48.742498592665171</v>
      </c>
      <c r="G142" s="18">
        <f t="shared" si="16"/>
        <v>243.71501405675673</v>
      </c>
    </row>
    <row r="143" spans="1:7" x14ac:dyDescent="0.3">
      <c r="A143" s="2" t="s">
        <v>281</v>
      </c>
      <c r="B143" s="3" t="s">
        <v>135</v>
      </c>
      <c r="C143" s="14">
        <f>C147+C151+C144+C145+C146+C149</f>
        <v>2213832.1</v>
      </c>
      <c r="D143" s="14">
        <f>D147+D151+D144+D145+D146</f>
        <v>9459000</v>
      </c>
      <c r="E143" s="14">
        <f>E147+E151+E144+E145+E146</f>
        <v>734993.15</v>
      </c>
      <c r="F143" s="17">
        <f t="shared" si="17"/>
        <v>7.7703050005285972</v>
      </c>
      <c r="G143" s="17">
        <f t="shared" si="16"/>
        <v>33.200040328261572</v>
      </c>
    </row>
    <row r="144" spans="1:7" ht="46.8" x14ac:dyDescent="0.3">
      <c r="A144" s="2" t="s">
        <v>282</v>
      </c>
      <c r="B144" s="3" t="s">
        <v>136</v>
      </c>
      <c r="C144" s="14">
        <v>2550</v>
      </c>
      <c r="D144" s="14">
        <v>5000</v>
      </c>
      <c r="E144" s="14">
        <v>2250</v>
      </c>
      <c r="F144" s="17">
        <f t="shared" si="17"/>
        <v>45</v>
      </c>
      <c r="G144" s="17">
        <f t="shared" si="16"/>
        <v>88.235294117647058</v>
      </c>
    </row>
    <row r="145" spans="1:7" ht="31.2" x14ac:dyDescent="0.3">
      <c r="A145" s="2" t="s">
        <v>283</v>
      </c>
      <c r="B145" s="3" t="s">
        <v>137</v>
      </c>
      <c r="C145" s="14">
        <v>64835</v>
      </c>
      <c r="D145" s="14">
        <v>352000</v>
      </c>
      <c r="E145" s="14">
        <v>86850</v>
      </c>
      <c r="F145" s="17">
        <f t="shared" si="17"/>
        <v>24.673295454545453</v>
      </c>
      <c r="G145" s="17">
        <f t="shared" si="16"/>
        <v>133.95542531040334</v>
      </c>
    </row>
    <row r="146" spans="1:7" ht="19.5" customHeight="1" x14ac:dyDescent="0.3">
      <c r="A146" s="2" t="s">
        <v>399</v>
      </c>
      <c r="B146" s="3" t="s">
        <v>400</v>
      </c>
      <c r="C146" s="14">
        <v>726</v>
      </c>
      <c r="D146" s="14">
        <v>2000</v>
      </c>
      <c r="E146" s="14">
        <v>800</v>
      </c>
      <c r="F146" s="17">
        <f t="shared" si="17"/>
        <v>40</v>
      </c>
      <c r="G146" s="17">
        <f t="shared" si="16"/>
        <v>110.19283746556474</v>
      </c>
    </row>
    <row r="147" spans="1:7" ht="31.2" x14ac:dyDescent="0.3">
      <c r="A147" s="2" t="s">
        <v>284</v>
      </c>
      <c r="B147" s="3" t="s">
        <v>138</v>
      </c>
      <c r="C147" s="14">
        <f>C148</f>
        <v>21600</v>
      </c>
      <c r="D147" s="14">
        <f>D148</f>
        <v>105000</v>
      </c>
      <c r="E147" s="14">
        <f>E148</f>
        <v>14600</v>
      </c>
      <c r="F147" s="17">
        <f t="shared" si="17"/>
        <v>13.904761904761905</v>
      </c>
      <c r="G147" s="17">
        <f t="shared" si="16"/>
        <v>67.592592592592595</v>
      </c>
    </row>
    <row r="148" spans="1:7" ht="64.8" customHeight="1" x14ac:dyDescent="0.3">
      <c r="A148" s="2" t="s">
        <v>285</v>
      </c>
      <c r="B148" s="3" t="s">
        <v>139</v>
      </c>
      <c r="C148" s="14">
        <v>21600</v>
      </c>
      <c r="D148" s="14">
        <v>105000</v>
      </c>
      <c r="E148" s="14">
        <v>14600</v>
      </c>
      <c r="F148" s="17">
        <f t="shared" si="17"/>
        <v>13.904761904761905</v>
      </c>
      <c r="G148" s="17">
        <f t="shared" si="16"/>
        <v>67.592592592592595</v>
      </c>
    </row>
    <row r="149" spans="1:7" ht="31.2" x14ac:dyDescent="0.3">
      <c r="A149" s="2" t="s">
        <v>870</v>
      </c>
      <c r="B149" s="3" t="s">
        <v>871</v>
      </c>
      <c r="C149" s="14">
        <f>C150</f>
        <v>581985.48</v>
      </c>
      <c r="D149" s="14">
        <f>D150</f>
        <v>0</v>
      </c>
      <c r="E149" s="14">
        <f>E150</f>
        <v>0</v>
      </c>
      <c r="F149" s="17"/>
      <c r="G149" s="17">
        <f t="shared" si="16"/>
        <v>0</v>
      </c>
    </row>
    <row r="150" spans="1:7" ht="52.2" customHeight="1" x14ac:dyDescent="0.3">
      <c r="A150" s="2" t="s">
        <v>872</v>
      </c>
      <c r="B150" s="3" t="s">
        <v>873</v>
      </c>
      <c r="C150" s="14">
        <v>581985.48</v>
      </c>
      <c r="D150" s="14">
        <v>0</v>
      </c>
      <c r="E150" s="14">
        <v>0</v>
      </c>
      <c r="F150" s="17"/>
      <c r="G150" s="17">
        <f t="shared" si="16"/>
        <v>0</v>
      </c>
    </row>
    <row r="151" spans="1:7" x14ac:dyDescent="0.3">
      <c r="A151" s="2" t="s">
        <v>286</v>
      </c>
      <c r="B151" s="3" t="s">
        <v>140</v>
      </c>
      <c r="C151" s="14">
        <f>C152</f>
        <v>1542135.62</v>
      </c>
      <c r="D151" s="14">
        <f>D152</f>
        <v>8995000</v>
      </c>
      <c r="E151" s="14">
        <f>E152</f>
        <v>630493.15</v>
      </c>
      <c r="F151" s="17">
        <f t="shared" si="17"/>
        <v>7.0093735408560311</v>
      </c>
      <c r="G151" s="17">
        <f t="shared" si="16"/>
        <v>40.884416508063019</v>
      </c>
    </row>
    <row r="152" spans="1:7" ht="31.2" x14ac:dyDescent="0.3">
      <c r="A152" s="2" t="s">
        <v>287</v>
      </c>
      <c r="B152" s="3" t="s">
        <v>141</v>
      </c>
      <c r="C152" s="14">
        <v>1542135.62</v>
      </c>
      <c r="D152" s="14">
        <v>8995000</v>
      </c>
      <c r="E152" s="14">
        <v>630493.15</v>
      </c>
      <c r="F152" s="17">
        <f t="shared" si="17"/>
        <v>7.0093735408560311</v>
      </c>
      <c r="G152" s="17">
        <f t="shared" si="16"/>
        <v>40.884416508063019</v>
      </c>
    </row>
    <row r="153" spans="1:7" x14ac:dyDescent="0.3">
      <c r="A153" s="2" t="s">
        <v>288</v>
      </c>
      <c r="B153" s="3" t="s">
        <v>142</v>
      </c>
      <c r="C153" s="14">
        <f>C154+C156</f>
        <v>7378668.6699999999</v>
      </c>
      <c r="D153" s="14">
        <f>D154+D156</f>
        <v>38504000</v>
      </c>
      <c r="E153" s="14">
        <f>E154+E156</f>
        <v>22643371.449999999</v>
      </c>
      <c r="F153" s="17">
        <f t="shared" si="17"/>
        <v>58.807841912528566</v>
      </c>
      <c r="G153" s="17">
        <f t="shared" si="16"/>
        <v>306.87611089061136</v>
      </c>
    </row>
    <row r="154" spans="1:7" ht="31.2" x14ac:dyDescent="0.3">
      <c r="A154" s="2" t="s">
        <v>401</v>
      </c>
      <c r="B154" s="3" t="s">
        <v>403</v>
      </c>
      <c r="C154" s="14">
        <f>C155</f>
        <v>310142.05</v>
      </c>
      <c r="D154" s="14">
        <f>D155</f>
        <v>4621000</v>
      </c>
      <c r="E154" s="14">
        <f>E155</f>
        <v>1033532.4</v>
      </c>
      <c r="F154" s="17">
        <f t="shared" si="17"/>
        <v>22.365990045444708</v>
      </c>
      <c r="G154" s="17">
        <f t="shared" si="16"/>
        <v>333.24484699833511</v>
      </c>
    </row>
    <row r="155" spans="1:7" ht="31.2" x14ac:dyDescent="0.3">
      <c r="A155" s="2" t="s">
        <v>402</v>
      </c>
      <c r="B155" s="3" t="s">
        <v>404</v>
      </c>
      <c r="C155" s="14">
        <v>310142.05</v>
      </c>
      <c r="D155" s="14">
        <v>4621000</v>
      </c>
      <c r="E155" s="14">
        <v>1033532.4</v>
      </c>
      <c r="F155" s="17">
        <f t="shared" si="17"/>
        <v>22.365990045444708</v>
      </c>
      <c r="G155" s="17">
        <f t="shared" si="16"/>
        <v>333.24484699833511</v>
      </c>
    </row>
    <row r="156" spans="1:7" x14ac:dyDescent="0.3">
      <c r="A156" s="2" t="s">
        <v>289</v>
      </c>
      <c r="B156" s="3" t="s">
        <v>143</v>
      </c>
      <c r="C156" s="14">
        <f>C157</f>
        <v>7068526.6200000001</v>
      </c>
      <c r="D156" s="14">
        <f>D157</f>
        <v>33883000</v>
      </c>
      <c r="E156" s="14">
        <f>E157</f>
        <v>21609839.050000001</v>
      </c>
      <c r="F156" s="17">
        <f t="shared" si="17"/>
        <v>63.777820883628969</v>
      </c>
      <c r="G156" s="17">
        <f t="shared" si="16"/>
        <v>305.71914363109522</v>
      </c>
    </row>
    <row r="157" spans="1:7" ht="18" customHeight="1" x14ac:dyDescent="0.3">
      <c r="A157" s="2" t="s">
        <v>290</v>
      </c>
      <c r="B157" s="3" t="s">
        <v>144</v>
      </c>
      <c r="C157" s="14">
        <v>7068526.6200000001</v>
      </c>
      <c r="D157" s="14">
        <v>33883000</v>
      </c>
      <c r="E157" s="14">
        <v>21609839.050000001</v>
      </c>
      <c r="F157" s="17">
        <f t="shared" si="17"/>
        <v>63.777820883628969</v>
      </c>
      <c r="G157" s="17">
        <f t="shared" si="16"/>
        <v>305.71914363109522</v>
      </c>
    </row>
    <row r="158" spans="1:7" ht="31.2" x14ac:dyDescent="0.3">
      <c r="A158" s="19" t="s">
        <v>291</v>
      </c>
      <c r="B158" s="20" t="s">
        <v>145</v>
      </c>
      <c r="C158" s="13">
        <f>C159+C164</f>
        <v>265538.45</v>
      </c>
      <c r="D158" s="13">
        <f>D159+D164</f>
        <v>6100000</v>
      </c>
      <c r="E158" s="13">
        <f>E159+E164</f>
        <v>4945960.32</v>
      </c>
      <c r="F158" s="18">
        <f t="shared" si="17"/>
        <v>81.081316721311481</v>
      </c>
      <c r="G158" s="18">
        <f t="shared" si="16"/>
        <v>1862.6154969270929</v>
      </c>
    </row>
    <row r="159" spans="1:7" ht="62.4" x14ac:dyDescent="0.3">
      <c r="A159" s="2" t="s">
        <v>292</v>
      </c>
      <c r="B159" s="3" t="s">
        <v>146</v>
      </c>
      <c r="C159" s="14">
        <f>C162</f>
        <v>149503.20000000001</v>
      </c>
      <c r="D159" s="14">
        <f>D162</f>
        <v>100000</v>
      </c>
      <c r="E159" s="14">
        <f>E160+E162</f>
        <v>138624.69</v>
      </c>
      <c r="F159" s="17">
        <f t="shared" si="17"/>
        <v>138.62468999999999</v>
      </c>
      <c r="G159" s="17">
        <f t="shared" si="16"/>
        <v>92.723560432151274</v>
      </c>
    </row>
    <row r="160" spans="1:7" ht="84" customHeight="1" x14ac:dyDescent="0.3">
      <c r="A160" s="2" t="s">
        <v>745</v>
      </c>
      <c r="B160" s="3" t="s">
        <v>743</v>
      </c>
      <c r="C160" s="14">
        <f t="shared" ref="C160:D160" si="18">C161</f>
        <v>0</v>
      </c>
      <c r="D160" s="14">
        <f t="shared" si="18"/>
        <v>0</v>
      </c>
      <c r="E160" s="14">
        <f>E161</f>
        <v>88594.69</v>
      </c>
      <c r="F160" s="17"/>
      <c r="G160" s="17"/>
    </row>
    <row r="161" spans="1:7" ht="82.8" customHeight="1" x14ac:dyDescent="0.3">
      <c r="A161" s="2" t="s">
        <v>746</v>
      </c>
      <c r="B161" s="3" t="s">
        <v>744</v>
      </c>
      <c r="C161" s="14">
        <v>0</v>
      </c>
      <c r="D161" s="14">
        <v>0</v>
      </c>
      <c r="E161" s="14">
        <v>88594.69</v>
      </c>
      <c r="F161" s="17"/>
      <c r="G161" s="17"/>
    </row>
    <row r="162" spans="1:7" ht="81" customHeight="1" x14ac:dyDescent="0.3">
      <c r="A162" s="2" t="s">
        <v>293</v>
      </c>
      <c r="B162" s="3" t="s">
        <v>147</v>
      </c>
      <c r="C162" s="14">
        <f>C163</f>
        <v>149503.20000000001</v>
      </c>
      <c r="D162" s="14">
        <f>D163</f>
        <v>100000</v>
      </c>
      <c r="E162" s="14">
        <f>E163</f>
        <v>50030</v>
      </c>
      <c r="F162" s="17">
        <f t="shared" si="17"/>
        <v>50.029999999999994</v>
      </c>
      <c r="G162" s="17">
        <f t="shared" si="16"/>
        <v>33.464166653289027</v>
      </c>
    </row>
    <row r="163" spans="1:7" ht="78" x14ac:dyDescent="0.3">
      <c r="A163" s="2" t="s">
        <v>294</v>
      </c>
      <c r="B163" s="3" t="s">
        <v>148</v>
      </c>
      <c r="C163" s="14">
        <v>149503.20000000001</v>
      </c>
      <c r="D163" s="14">
        <v>100000</v>
      </c>
      <c r="E163" s="14">
        <v>50030</v>
      </c>
      <c r="F163" s="17">
        <f t="shared" si="17"/>
        <v>50.029999999999994</v>
      </c>
      <c r="G163" s="17">
        <f t="shared" si="16"/>
        <v>33.464166653289027</v>
      </c>
    </row>
    <row r="164" spans="1:7" ht="31.2" x14ac:dyDescent="0.3">
      <c r="A164" s="2" t="s">
        <v>295</v>
      </c>
      <c r="B164" s="3" t="s">
        <v>149</v>
      </c>
      <c r="C164" s="14">
        <f>C165</f>
        <v>116035.25</v>
      </c>
      <c r="D164" s="14">
        <f>D165</f>
        <v>6000000</v>
      </c>
      <c r="E164" s="14">
        <f>E165</f>
        <v>4807335.63</v>
      </c>
      <c r="F164" s="17">
        <f t="shared" si="17"/>
        <v>80.122260499999996</v>
      </c>
      <c r="G164" s="17">
        <f t="shared" si="16"/>
        <v>4142.9958827166747</v>
      </c>
    </row>
    <row r="165" spans="1:7" ht="46.8" x14ac:dyDescent="0.3">
      <c r="A165" s="2" t="s">
        <v>296</v>
      </c>
      <c r="B165" s="3" t="s">
        <v>150</v>
      </c>
      <c r="C165" s="14">
        <f>C166</f>
        <v>116035.25</v>
      </c>
      <c r="D165" s="14">
        <f>D166</f>
        <v>6000000</v>
      </c>
      <c r="E165" s="14">
        <f>E166</f>
        <v>4807335.63</v>
      </c>
      <c r="F165" s="17">
        <f t="shared" si="17"/>
        <v>80.122260499999996</v>
      </c>
      <c r="G165" s="17">
        <f t="shared" si="16"/>
        <v>4142.9958827166747</v>
      </c>
    </row>
    <row r="166" spans="1:7" ht="46.8" x14ac:dyDescent="0.3">
      <c r="A166" s="2" t="s">
        <v>297</v>
      </c>
      <c r="B166" s="3" t="s">
        <v>151</v>
      </c>
      <c r="C166" s="14">
        <v>116035.25</v>
      </c>
      <c r="D166" s="14">
        <v>6000000</v>
      </c>
      <c r="E166" s="14">
        <v>4807335.63</v>
      </c>
      <c r="F166" s="17">
        <f t="shared" si="17"/>
        <v>80.122260499999996</v>
      </c>
      <c r="G166" s="17">
        <f t="shared" si="16"/>
        <v>4142.9958827166747</v>
      </c>
    </row>
    <row r="167" spans="1:7" x14ac:dyDescent="0.3">
      <c r="A167" s="19" t="s">
        <v>298</v>
      </c>
      <c r="B167" s="20" t="s">
        <v>152</v>
      </c>
      <c r="C167" s="13">
        <f>C168</f>
        <v>285450</v>
      </c>
      <c r="D167" s="13">
        <f>D168</f>
        <v>1266000</v>
      </c>
      <c r="E167" s="13">
        <f>E168</f>
        <v>116300</v>
      </c>
      <c r="F167" s="18">
        <f t="shared" si="17"/>
        <v>9.1864139020537117</v>
      </c>
      <c r="G167" s="18">
        <f t="shared" si="16"/>
        <v>40.742686985461553</v>
      </c>
    </row>
    <row r="168" spans="1:7" ht="31.2" x14ac:dyDescent="0.3">
      <c r="A168" s="2" t="s">
        <v>299</v>
      </c>
      <c r="B168" s="3" t="s">
        <v>153</v>
      </c>
      <c r="C168" s="14">
        <f>C169</f>
        <v>285450</v>
      </c>
      <c r="D168" s="14">
        <f>D169</f>
        <v>1266000</v>
      </c>
      <c r="E168" s="14">
        <f>E169</f>
        <v>116300</v>
      </c>
      <c r="F168" s="17">
        <f t="shared" si="17"/>
        <v>9.1864139020537117</v>
      </c>
      <c r="G168" s="17">
        <f t="shared" si="16"/>
        <v>40.742686985461553</v>
      </c>
    </row>
    <row r="169" spans="1:7" ht="31.2" x14ac:dyDescent="0.3">
      <c r="A169" s="2" t="s">
        <v>300</v>
      </c>
      <c r="B169" s="3" t="s">
        <v>154</v>
      </c>
      <c r="C169" s="14">
        <v>285450</v>
      </c>
      <c r="D169" s="14">
        <v>1266000</v>
      </c>
      <c r="E169" s="14">
        <v>116300</v>
      </c>
      <c r="F169" s="17">
        <f t="shared" si="17"/>
        <v>9.1864139020537117</v>
      </c>
      <c r="G169" s="17">
        <f t="shared" si="16"/>
        <v>40.742686985461553</v>
      </c>
    </row>
    <row r="170" spans="1:7" x14ac:dyDescent="0.3">
      <c r="A170" s="19" t="s">
        <v>301</v>
      </c>
      <c r="B170" s="20" t="s">
        <v>155</v>
      </c>
      <c r="C170" s="13">
        <f t="shared" ref="C170:D170" si="19">C171+C192+C194+C196+C205+C212</f>
        <v>79607025.290000007</v>
      </c>
      <c r="D170" s="13">
        <f t="shared" si="19"/>
        <v>355133000</v>
      </c>
      <c r="E170" s="13">
        <f>E171+E192+E194+E196+E205+E212</f>
        <v>85401264.099999994</v>
      </c>
      <c r="F170" s="18">
        <f t="shared" si="17"/>
        <v>24.047684698408762</v>
      </c>
      <c r="G170" s="18">
        <f t="shared" si="16"/>
        <v>107.27855209875284</v>
      </c>
    </row>
    <row r="171" spans="1:7" ht="31.2" x14ac:dyDescent="0.3">
      <c r="A171" s="2" t="s">
        <v>573</v>
      </c>
      <c r="B171" s="3" t="s">
        <v>556</v>
      </c>
      <c r="C171" s="14">
        <f>C172+C174+C176+C178+C180+C184+C186+C188+C190</f>
        <v>48552758.530000001</v>
      </c>
      <c r="D171" s="14">
        <f>D172+D174+D176+D178+D180+D184+D186+D188+D190</f>
        <v>312941000</v>
      </c>
      <c r="E171" s="14">
        <f>E172+E174+E176+E178+E180+E184+E186+E188+E190</f>
        <v>70479238.079999998</v>
      </c>
      <c r="F171" s="17">
        <f t="shared" si="17"/>
        <v>22.521573740737072</v>
      </c>
      <c r="G171" s="17">
        <f t="shared" si="16"/>
        <v>145.16011080287427</v>
      </c>
    </row>
    <row r="172" spans="1:7" ht="46.8" x14ac:dyDescent="0.3">
      <c r="A172" s="2" t="s">
        <v>574</v>
      </c>
      <c r="B172" s="3" t="s">
        <v>557</v>
      </c>
      <c r="C172" s="14">
        <f>C173</f>
        <v>174500</v>
      </c>
      <c r="D172" s="14">
        <f>D173</f>
        <v>1008000</v>
      </c>
      <c r="E172" s="14">
        <f>E173</f>
        <v>688500</v>
      </c>
      <c r="F172" s="17">
        <f t="shared" si="17"/>
        <v>68.303571428571431</v>
      </c>
      <c r="G172" s="17">
        <f t="shared" si="16"/>
        <v>394.55587392550143</v>
      </c>
    </row>
    <row r="173" spans="1:7" ht="78" x14ac:dyDescent="0.3">
      <c r="A173" s="2" t="s">
        <v>575</v>
      </c>
      <c r="B173" s="3" t="s">
        <v>558</v>
      </c>
      <c r="C173" s="14">
        <v>174500</v>
      </c>
      <c r="D173" s="14">
        <v>1008000</v>
      </c>
      <c r="E173" s="14">
        <v>688500</v>
      </c>
      <c r="F173" s="17">
        <f t="shared" si="17"/>
        <v>68.303571428571431</v>
      </c>
      <c r="G173" s="17">
        <f t="shared" si="16"/>
        <v>394.55587392550143</v>
      </c>
    </row>
    <row r="174" spans="1:7" ht="46.8" x14ac:dyDescent="0.3">
      <c r="A174" s="2" t="s">
        <v>576</v>
      </c>
      <c r="B174" s="3" t="s">
        <v>559</v>
      </c>
      <c r="C174" s="14">
        <f>C175</f>
        <v>601456.06999999995</v>
      </c>
      <c r="D174" s="14">
        <f>D175</f>
        <v>2778000</v>
      </c>
      <c r="E174" s="14">
        <f>E175</f>
        <v>341849.31</v>
      </c>
      <c r="F174" s="17">
        <f t="shared" si="17"/>
        <v>12.305590712742982</v>
      </c>
      <c r="G174" s="17">
        <f t="shared" si="16"/>
        <v>56.836954027249242</v>
      </c>
    </row>
    <row r="175" spans="1:7" ht="78" x14ac:dyDescent="0.3">
      <c r="A175" s="2" t="s">
        <v>577</v>
      </c>
      <c r="B175" s="3" t="s">
        <v>560</v>
      </c>
      <c r="C175" s="14">
        <v>601456.06999999995</v>
      </c>
      <c r="D175" s="14">
        <v>2778000</v>
      </c>
      <c r="E175" s="14">
        <v>341849.31</v>
      </c>
      <c r="F175" s="17">
        <f t="shared" si="17"/>
        <v>12.305590712742982</v>
      </c>
      <c r="G175" s="17">
        <f t="shared" si="16"/>
        <v>56.836954027249242</v>
      </c>
    </row>
    <row r="176" spans="1:7" ht="46.8" x14ac:dyDescent="0.3">
      <c r="A176" s="2" t="s">
        <v>578</v>
      </c>
      <c r="B176" s="3" t="s">
        <v>561</v>
      </c>
      <c r="C176" s="14">
        <f>C177</f>
        <v>5000</v>
      </c>
      <c r="D176" s="14">
        <f>D177</f>
        <v>1005000</v>
      </c>
      <c r="E176" s="14">
        <f>E177</f>
        <v>374000</v>
      </c>
      <c r="F176" s="17">
        <f t="shared" si="17"/>
        <v>37.213930348258707</v>
      </c>
      <c r="G176" s="17">
        <f t="shared" si="16"/>
        <v>7480</v>
      </c>
    </row>
    <row r="177" spans="1:7" ht="78" x14ac:dyDescent="0.3">
      <c r="A177" s="2" t="s">
        <v>579</v>
      </c>
      <c r="B177" s="3" t="s">
        <v>562</v>
      </c>
      <c r="C177" s="14">
        <v>5000</v>
      </c>
      <c r="D177" s="14">
        <v>1005000</v>
      </c>
      <c r="E177" s="14">
        <v>374000</v>
      </c>
      <c r="F177" s="17">
        <f t="shared" si="17"/>
        <v>37.213930348258707</v>
      </c>
      <c r="G177" s="17">
        <f t="shared" si="16"/>
        <v>7480</v>
      </c>
    </row>
    <row r="178" spans="1:7" ht="46.8" x14ac:dyDescent="0.3">
      <c r="A178" s="2" t="s">
        <v>580</v>
      </c>
      <c r="B178" s="3" t="s">
        <v>563</v>
      </c>
      <c r="C178" s="14">
        <f>C179</f>
        <v>0</v>
      </c>
      <c r="D178" s="14">
        <f>D179</f>
        <v>15000</v>
      </c>
      <c r="E178" s="14">
        <f>E179</f>
        <v>12000</v>
      </c>
      <c r="F178" s="17">
        <f t="shared" si="17"/>
        <v>80</v>
      </c>
      <c r="G178" s="17"/>
    </row>
    <row r="179" spans="1:7" ht="78" x14ac:dyDescent="0.3">
      <c r="A179" s="2" t="s">
        <v>581</v>
      </c>
      <c r="B179" s="3" t="s">
        <v>564</v>
      </c>
      <c r="C179" s="14">
        <v>0</v>
      </c>
      <c r="D179" s="14">
        <v>15000</v>
      </c>
      <c r="E179" s="14">
        <v>12000</v>
      </c>
      <c r="F179" s="17">
        <f t="shared" si="17"/>
        <v>80</v>
      </c>
      <c r="G179" s="17"/>
    </row>
    <row r="180" spans="1:7" ht="46.8" x14ac:dyDescent="0.3">
      <c r="A180" s="2" t="s">
        <v>582</v>
      </c>
      <c r="B180" s="3" t="s">
        <v>565</v>
      </c>
      <c r="C180" s="14">
        <f>C181+C183</f>
        <v>47366707.710000001</v>
      </c>
      <c r="D180" s="14">
        <f>D181+D183</f>
        <v>307765000</v>
      </c>
      <c r="E180" s="14">
        <f>E181+E182+E183</f>
        <v>68686342.950000003</v>
      </c>
      <c r="F180" s="17">
        <f t="shared" si="17"/>
        <v>22.317788881126834</v>
      </c>
      <c r="G180" s="17">
        <f t="shared" si="16"/>
        <v>145.00974686804975</v>
      </c>
    </row>
    <row r="181" spans="1:7" ht="62.4" x14ac:dyDescent="0.3">
      <c r="A181" s="2" t="s">
        <v>583</v>
      </c>
      <c r="B181" s="3" t="s">
        <v>566</v>
      </c>
      <c r="C181" s="14">
        <v>46885314.280000001</v>
      </c>
      <c r="D181" s="14">
        <v>277315000</v>
      </c>
      <c r="E181" s="14">
        <v>54599631.600000001</v>
      </c>
      <c r="F181" s="17">
        <f t="shared" si="17"/>
        <v>19.688668698050954</v>
      </c>
      <c r="G181" s="17">
        <f t="shared" si="16"/>
        <v>116.45358986809804</v>
      </c>
    </row>
    <row r="182" spans="1:7" ht="78" x14ac:dyDescent="0.3">
      <c r="A182" s="2" t="s">
        <v>708</v>
      </c>
      <c r="B182" s="3" t="s">
        <v>709</v>
      </c>
      <c r="C182" s="14">
        <v>0</v>
      </c>
      <c r="D182" s="14">
        <v>0</v>
      </c>
      <c r="E182" s="14">
        <v>3000</v>
      </c>
      <c r="F182" s="17"/>
      <c r="G182" s="17"/>
    </row>
    <row r="183" spans="1:7" ht="62.4" x14ac:dyDescent="0.3">
      <c r="A183" s="2" t="s">
        <v>584</v>
      </c>
      <c r="B183" s="3" t="s">
        <v>585</v>
      </c>
      <c r="C183" s="14">
        <v>481393.43</v>
      </c>
      <c r="D183" s="14">
        <v>30450000</v>
      </c>
      <c r="E183" s="14">
        <v>14083711.35</v>
      </c>
      <c r="F183" s="17"/>
      <c r="G183" s="17">
        <f t="shared" si="16"/>
        <v>2925.6135361049692</v>
      </c>
    </row>
    <row r="184" spans="1:7" ht="62.4" x14ac:dyDescent="0.3">
      <c r="A184" s="2" t="s">
        <v>586</v>
      </c>
      <c r="B184" s="3" t="s">
        <v>567</v>
      </c>
      <c r="C184" s="14">
        <f>C185</f>
        <v>359094.75</v>
      </c>
      <c r="D184" s="14">
        <f>D185</f>
        <v>150000</v>
      </c>
      <c r="E184" s="14">
        <f>E185</f>
        <v>90000</v>
      </c>
      <c r="F184" s="17">
        <f t="shared" si="17"/>
        <v>60</v>
      </c>
      <c r="G184" s="17">
        <f t="shared" si="16"/>
        <v>25.063023060069799</v>
      </c>
    </row>
    <row r="185" spans="1:7" ht="93.6" x14ac:dyDescent="0.3">
      <c r="A185" s="2" t="s">
        <v>587</v>
      </c>
      <c r="B185" s="3" t="s">
        <v>568</v>
      </c>
      <c r="C185" s="14">
        <v>359094.75</v>
      </c>
      <c r="D185" s="14">
        <v>150000</v>
      </c>
      <c r="E185" s="14">
        <v>90000</v>
      </c>
      <c r="F185" s="17">
        <f t="shared" si="17"/>
        <v>60</v>
      </c>
      <c r="G185" s="17">
        <f t="shared" si="16"/>
        <v>25.063023060069799</v>
      </c>
    </row>
    <row r="186" spans="1:7" ht="62.4" x14ac:dyDescent="0.3">
      <c r="A186" s="2" t="s">
        <v>588</v>
      </c>
      <c r="B186" s="3" t="s">
        <v>569</v>
      </c>
      <c r="C186" s="14">
        <f>C187</f>
        <v>30000</v>
      </c>
      <c r="D186" s="14">
        <f>D187</f>
        <v>60000</v>
      </c>
      <c r="E186" s="14">
        <f>E187</f>
        <v>0</v>
      </c>
      <c r="F186" s="17">
        <f t="shared" si="17"/>
        <v>0</v>
      </c>
      <c r="G186" s="17">
        <f t="shared" si="16"/>
        <v>0</v>
      </c>
    </row>
    <row r="187" spans="1:7" ht="109.2" x14ac:dyDescent="0.3">
      <c r="A187" s="2" t="s">
        <v>589</v>
      </c>
      <c r="B187" s="3" t="s">
        <v>570</v>
      </c>
      <c r="C187" s="14">
        <v>30000</v>
      </c>
      <c r="D187" s="14">
        <v>60000</v>
      </c>
      <c r="E187" s="14">
        <v>0</v>
      </c>
      <c r="F187" s="17">
        <f t="shared" si="17"/>
        <v>0</v>
      </c>
      <c r="G187" s="17">
        <f t="shared" si="16"/>
        <v>0</v>
      </c>
    </row>
    <row r="188" spans="1:7" ht="46.8" x14ac:dyDescent="0.3">
      <c r="A188" s="2" t="s">
        <v>590</v>
      </c>
      <c r="B188" s="3" t="s">
        <v>571</v>
      </c>
      <c r="C188" s="14">
        <f>C189</f>
        <v>16000</v>
      </c>
      <c r="D188" s="14">
        <f>D189</f>
        <v>160000</v>
      </c>
      <c r="E188" s="14">
        <f>E189</f>
        <v>121545.82</v>
      </c>
      <c r="F188" s="17">
        <f t="shared" si="17"/>
        <v>75.966137500000002</v>
      </c>
      <c r="G188" s="17">
        <f t="shared" si="16"/>
        <v>759.66137500000002</v>
      </c>
    </row>
    <row r="189" spans="1:7" ht="78" x14ac:dyDescent="0.3">
      <c r="A189" s="2" t="s">
        <v>591</v>
      </c>
      <c r="B189" s="3" t="s">
        <v>572</v>
      </c>
      <c r="C189" s="14">
        <v>16000</v>
      </c>
      <c r="D189" s="14">
        <v>160000</v>
      </c>
      <c r="E189" s="14">
        <v>121545.82</v>
      </c>
      <c r="F189" s="17">
        <f t="shared" si="17"/>
        <v>75.966137500000002</v>
      </c>
      <c r="G189" s="17">
        <f t="shared" si="16"/>
        <v>759.66137500000002</v>
      </c>
    </row>
    <row r="190" spans="1:7" ht="67.8" customHeight="1" x14ac:dyDescent="0.3">
      <c r="A190" s="2" t="s">
        <v>749</v>
      </c>
      <c r="B190" s="3" t="s">
        <v>747</v>
      </c>
      <c r="C190" s="14">
        <f t="shared" ref="C190:D190" si="20">C191</f>
        <v>0</v>
      </c>
      <c r="D190" s="14">
        <f t="shared" si="20"/>
        <v>0</v>
      </c>
      <c r="E190" s="14">
        <f>E191</f>
        <v>165000</v>
      </c>
      <c r="F190" s="17"/>
      <c r="G190" s="17"/>
    </row>
    <row r="191" spans="1:7" ht="116.4" customHeight="1" x14ac:dyDescent="0.3">
      <c r="A191" s="2" t="s">
        <v>750</v>
      </c>
      <c r="B191" s="3" t="s">
        <v>748</v>
      </c>
      <c r="C191" s="14">
        <v>0</v>
      </c>
      <c r="D191" s="14">
        <v>0</v>
      </c>
      <c r="E191" s="14">
        <v>165000</v>
      </c>
      <c r="F191" s="17"/>
      <c r="G191" s="17"/>
    </row>
    <row r="192" spans="1:7" ht="102.6" customHeight="1" x14ac:dyDescent="0.3">
      <c r="A192" s="2" t="s">
        <v>753</v>
      </c>
      <c r="B192" s="3" t="s">
        <v>751</v>
      </c>
      <c r="C192" s="14">
        <f>C193</f>
        <v>0</v>
      </c>
      <c r="D192" s="14">
        <f>D193</f>
        <v>340000</v>
      </c>
      <c r="E192" s="14">
        <f>E193</f>
        <v>345500</v>
      </c>
      <c r="F192" s="17">
        <f t="shared" si="17"/>
        <v>101.61764705882352</v>
      </c>
      <c r="G192" s="17"/>
    </row>
    <row r="193" spans="1:7" ht="116.4" customHeight="1" x14ac:dyDescent="0.3">
      <c r="A193" s="2" t="s">
        <v>754</v>
      </c>
      <c r="B193" s="3" t="s">
        <v>752</v>
      </c>
      <c r="C193" s="14">
        <v>0</v>
      </c>
      <c r="D193" s="14">
        <v>340000</v>
      </c>
      <c r="E193" s="14">
        <v>345500</v>
      </c>
      <c r="F193" s="17">
        <f t="shared" si="17"/>
        <v>101.61764705882352</v>
      </c>
      <c r="G193" s="17"/>
    </row>
    <row r="194" spans="1:7" ht="31.2" x14ac:dyDescent="0.3">
      <c r="A194" s="2" t="s">
        <v>592</v>
      </c>
      <c r="B194" s="3" t="s">
        <v>703</v>
      </c>
      <c r="C194" s="14">
        <f t="shared" ref="C194:D194" si="21">C195</f>
        <v>369307.31</v>
      </c>
      <c r="D194" s="14">
        <f t="shared" si="21"/>
        <v>0</v>
      </c>
      <c r="E194" s="14">
        <f>E195</f>
        <v>3000</v>
      </c>
      <c r="F194" s="17"/>
      <c r="G194" s="17">
        <f t="shared" si="16"/>
        <v>0.81233160535056825</v>
      </c>
    </row>
    <row r="195" spans="1:7" ht="46.8" x14ac:dyDescent="0.3">
      <c r="A195" s="2" t="s">
        <v>593</v>
      </c>
      <c r="B195" s="3" t="s">
        <v>704</v>
      </c>
      <c r="C195" s="14">
        <v>369307.31</v>
      </c>
      <c r="D195" s="14">
        <v>0</v>
      </c>
      <c r="E195" s="14">
        <v>3000</v>
      </c>
      <c r="F195" s="17"/>
      <c r="G195" s="17">
        <f t="shared" si="16"/>
        <v>0.81233160535056825</v>
      </c>
    </row>
    <row r="196" spans="1:7" ht="78" x14ac:dyDescent="0.3">
      <c r="A196" s="2" t="s">
        <v>599</v>
      </c>
      <c r="B196" s="3" t="s">
        <v>594</v>
      </c>
      <c r="C196" s="14">
        <f>C197+C199+C203</f>
        <v>950486.33000000007</v>
      </c>
      <c r="D196" s="14">
        <f>D197+D199+D203</f>
        <v>4003000</v>
      </c>
      <c r="E196" s="14">
        <f>E197+E199+E201+E203</f>
        <v>9642543.3300000001</v>
      </c>
      <c r="F196" s="17">
        <f t="shared" si="17"/>
        <v>240.88292105920561</v>
      </c>
      <c r="G196" s="17">
        <f t="shared" si="16"/>
        <v>1014.4852193718556</v>
      </c>
    </row>
    <row r="197" spans="1:7" ht="46.8" x14ac:dyDescent="0.3">
      <c r="A197" s="2" t="s">
        <v>600</v>
      </c>
      <c r="B197" s="3" t="s">
        <v>595</v>
      </c>
      <c r="C197" s="14">
        <f>C198</f>
        <v>26263.67</v>
      </c>
      <c r="D197" s="14">
        <f>D198</f>
        <v>620000</v>
      </c>
      <c r="E197" s="14">
        <f>E198</f>
        <v>359863.1</v>
      </c>
      <c r="F197" s="17">
        <f t="shared" si="17"/>
        <v>58.042435483870968</v>
      </c>
      <c r="G197" s="17">
        <f t="shared" ref="G197:G260" si="22">E197/C197*100</f>
        <v>1370.1935030405118</v>
      </c>
    </row>
    <row r="198" spans="1:7" ht="62.4" x14ac:dyDescent="0.3">
      <c r="A198" s="2" t="s">
        <v>601</v>
      </c>
      <c r="B198" s="3" t="s">
        <v>755</v>
      </c>
      <c r="C198" s="14">
        <v>26263.67</v>
      </c>
      <c r="D198" s="14">
        <v>620000</v>
      </c>
      <c r="E198" s="14">
        <v>359863.1</v>
      </c>
      <c r="F198" s="17">
        <f t="shared" si="17"/>
        <v>58.042435483870968</v>
      </c>
      <c r="G198" s="17">
        <f t="shared" si="22"/>
        <v>1370.1935030405118</v>
      </c>
    </row>
    <row r="199" spans="1:7" ht="62.4" x14ac:dyDescent="0.3">
      <c r="A199" s="2" t="s">
        <v>602</v>
      </c>
      <c r="B199" s="3" t="s">
        <v>596</v>
      </c>
      <c r="C199" s="14">
        <f>C200</f>
        <v>511705.35</v>
      </c>
      <c r="D199" s="14">
        <f>D200</f>
        <v>1598000</v>
      </c>
      <c r="E199" s="14">
        <f>E200</f>
        <v>35745.199999999997</v>
      </c>
      <c r="F199" s="17">
        <f t="shared" si="17"/>
        <v>2.2368710888610761</v>
      </c>
      <c r="G199" s="17">
        <f t="shared" si="22"/>
        <v>6.9855044509501418</v>
      </c>
    </row>
    <row r="200" spans="1:7" ht="78" x14ac:dyDescent="0.3">
      <c r="A200" s="2" t="s">
        <v>603</v>
      </c>
      <c r="B200" s="3" t="s">
        <v>756</v>
      </c>
      <c r="C200" s="14">
        <v>511705.35</v>
      </c>
      <c r="D200" s="14">
        <v>1598000</v>
      </c>
      <c r="E200" s="14">
        <v>35745.199999999997</v>
      </c>
      <c r="F200" s="17">
        <f t="shared" si="17"/>
        <v>2.2368710888610761</v>
      </c>
      <c r="G200" s="17">
        <f t="shared" si="22"/>
        <v>6.9855044509501418</v>
      </c>
    </row>
    <row r="201" spans="1:7" ht="52.2" customHeight="1" x14ac:dyDescent="0.3">
      <c r="A201" s="2" t="s">
        <v>715</v>
      </c>
      <c r="B201" s="3" t="s">
        <v>712</v>
      </c>
      <c r="C201" s="14">
        <f t="shared" ref="C201:D201" si="23">C202</f>
        <v>0</v>
      </c>
      <c r="D201" s="14">
        <f t="shared" si="23"/>
        <v>0</v>
      </c>
      <c r="E201" s="14">
        <f>E202</f>
        <v>333.72</v>
      </c>
      <c r="F201" s="17"/>
      <c r="G201" s="17"/>
    </row>
    <row r="202" spans="1:7" ht="62.4" x14ac:dyDescent="0.3">
      <c r="A202" s="2" t="s">
        <v>714</v>
      </c>
      <c r="B202" s="3" t="s">
        <v>713</v>
      </c>
      <c r="C202" s="14">
        <v>0</v>
      </c>
      <c r="D202" s="14">
        <v>0</v>
      </c>
      <c r="E202" s="14">
        <v>333.72</v>
      </c>
      <c r="F202" s="17"/>
      <c r="G202" s="17"/>
    </row>
    <row r="203" spans="1:7" ht="62.4" x14ac:dyDescent="0.3">
      <c r="A203" s="2" t="s">
        <v>604</v>
      </c>
      <c r="B203" s="3" t="s">
        <v>597</v>
      </c>
      <c r="C203" s="14">
        <f>C204</f>
        <v>412517.31</v>
      </c>
      <c r="D203" s="14">
        <f>D204</f>
        <v>1785000</v>
      </c>
      <c r="E203" s="14">
        <f>E204</f>
        <v>9246601.3100000005</v>
      </c>
      <c r="F203" s="17">
        <f t="shared" si="17"/>
        <v>518.01688011204487</v>
      </c>
      <c r="G203" s="17">
        <f t="shared" si="22"/>
        <v>2241.5062558223317</v>
      </c>
    </row>
    <row r="204" spans="1:7" ht="62.4" x14ac:dyDescent="0.3">
      <c r="A204" s="2" t="s">
        <v>605</v>
      </c>
      <c r="B204" s="3" t="s">
        <v>598</v>
      </c>
      <c r="C204" s="14">
        <v>412517.31</v>
      </c>
      <c r="D204" s="14">
        <v>1785000</v>
      </c>
      <c r="E204" s="14">
        <v>9246601.3100000005</v>
      </c>
      <c r="F204" s="17">
        <f t="shared" si="17"/>
        <v>518.01688011204487</v>
      </c>
      <c r="G204" s="17">
        <f t="shared" si="22"/>
        <v>2241.5062558223317</v>
      </c>
    </row>
    <row r="205" spans="1:7" x14ac:dyDescent="0.3">
      <c r="A205" s="2" t="s">
        <v>612</v>
      </c>
      <c r="B205" s="3" t="s">
        <v>606</v>
      </c>
      <c r="C205" s="14">
        <f>C206+C209</f>
        <v>29389180.400000002</v>
      </c>
      <c r="D205" s="14">
        <f>D206+D209</f>
        <v>36000000</v>
      </c>
      <c r="E205" s="14">
        <f>E206+E209</f>
        <v>4689335.17</v>
      </c>
      <c r="F205" s="17">
        <f t="shared" si="17"/>
        <v>13.025931027777776</v>
      </c>
      <c r="G205" s="17">
        <f t="shared" si="22"/>
        <v>15.955991647865076</v>
      </c>
    </row>
    <row r="206" spans="1:7" ht="31.2" x14ac:dyDescent="0.3">
      <c r="A206" s="2" t="s">
        <v>613</v>
      </c>
      <c r="B206" s="3" t="s">
        <v>607</v>
      </c>
      <c r="C206" s="14">
        <f>C207+C208</f>
        <v>34682.120000000003</v>
      </c>
      <c r="D206" s="14">
        <f t="shared" ref="D206" si="24">D208</f>
        <v>0</v>
      </c>
      <c r="E206" s="14">
        <f>E208</f>
        <v>8453.1200000000008</v>
      </c>
      <c r="F206" s="17"/>
      <c r="G206" s="17">
        <f t="shared" si="22"/>
        <v>24.373135206267669</v>
      </c>
    </row>
    <row r="207" spans="1:7" ht="124.8" x14ac:dyDescent="0.3">
      <c r="A207" s="2" t="s">
        <v>874</v>
      </c>
      <c r="B207" s="3" t="s">
        <v>875</v>
      </c>
      <c r="C207" s="14">
        <v>1316.55</v>
      </c>
      <c r="D207" s="14">
        <v>0</v>
      </c>
      <c r="E207" s="14">
        <v>0</v>
      </c>
      <c r="F207" s="17"/>
      <c r="G207" s="17">
        <f t="shared" si="22"/>
        <v>0</v>
      </c>
    </row>
    <row r="208" spans="1:7" ht="124.8" x14ac:dyDescent="0.3">
      <c r="A208" s="2" t="s">
        <v>614</v>
      </c>
      <c r="B208" s="3" t="s">
        <v>608</v>
      </c>
      <c r="C208" s="14">
        <v>33365.57</v>
      </c>
      <c r="D208" s="14">
        <v>0</v>
      </c>
      <c r="E208" s="14">
        <v>8453.1200000000008</v>
      </c>
      <c r="F208" s="17"/>
      <c r="G208" s="17">
        <f t="shared" si="22"/>
        <v>25.334858658191667</v>
      </c>
    </row>
    <row r="209" spans="1:7" ht="62.4" x14ac:dyDescent="0.3">
      <c r="A209" s="2" t="s">
        <v>615</v>
      </c>
      <c r="B209" s="3" t="s">
        <v>616</v>
      </c>
      <c r="C209" s="14">
        <f t="shared" ref="C209:D209" si="25">C210+C211</f>
        <v>29354498.280000001</v>
      </c>
      <c r="D209" s="14">
        <f t="shared" si="25"/>
        <v>36000000</v>
      </c>
      <c r="E209" s="14">
        <f>E210+E211</f>
        <v>4680882.05</v>
      </c>
      <c r="F209" s="17">
        <f t="shared" si="17"/>
        <v>13.002450138888888</v>
      </c>
      <c r="G209" s="17">
        <f t="shared" si="22"/>
        <v>15.946046855752972</v>
      </c>
    </row>
    <row r="210" spans="1:7" ht="52.2" customHeight="1" x14ac:dyDescent="0.3">
      <c r="A210" s="2" t="s">
        <v>617</v>
      </c>
      <c r="B210" s="3" t="s">
        <v>618</v>
      </c>
      <c r="C210" s="14">
        <v>29316948.280000001</v>
      </c>
      <c r="D210" s="14">
        <v>36000000</v>
      </c>
      <c r="E210" s="14">
        <v>4641011.45</v>
      </c>
      <c r="F210" s="17">
        <f t="shared" si="17"/>
        <v>12.891698472222224</v>
      </c>
      <c r="G210" s="17">
        <f t="shared" si="22"/>
        <v>15.830472550125876</v>
      </c>
    </row>
    <row r="211" spans="1:7" ht="62.4" x14ac:dyDescent="0.3">
      <c r="A211" s="2" t="s">
        <v>619</v>
      </c>
      <c r="B211" s="3" t="s">
        <v>620</v>
      </c>
      <c r="C211" s="14">
        <v>37550</v>
      </c>
      <c r="D211" s="14">
        <v>0</v>
      </c>
      <c r="E211" s="14">
        <v>39870.6</v>
      </c>
      <c r="F211" s="17"/>
      <c r="G211" s="17">
        <f t="shared" si="22"/>
        <v>106.18002663115844</v>
      </c>
    </row>
    <row r="212" spans="1:7" x14ac:dyDescent="0.3">
      <c r="A212" s="2" t="s">
        <v>621</v>
      </c>
      <c r="B212" s="3" t="s">
        <v>609</v>
      </c>
      <c r="C212" s="14">
        <f>C213</f>
        <v>345292.72</v>
      </c>
      <c r="D212" s="14">
        <f>D213</f>
        <v>1849000</v>
      </c>
      <c r="E212" s="14">
        <f>E213</f>
        <v>241647.52</v>
      </c>
      <c r="F212" s="17">
        <f t="shared" si="17"/>
        <v>13.069092482422931</v>
      </c>
      <c r="G212" s="17">
        <f t="shared" si="22"/>
        <v>69.983381057092657</v>
      </c>
    </row>
    <row r="213" spans="1:7" ht="31.2" x14ac:dyDescent="0.3">
      <c r="A213" s="2" t="s">
        <v>622</v>
      </c>
      <c r="B213" s="3" t="s">
        <v>610</v>
      </c>
      <c r="C213" s="14">
        <f>C214</f>
        <v>345292.72</v>
      </c>
      <c r="D213" s="14">
        <f>D214</f>
        <v>1849000</v>
      </c>
      <c r="E213" s="14">
        <f>E214</f>
        <v>241647.52</v>
      </c>
      <c r="F213" s="17">
        <f t="shared" si="17"/>
        <v>13.069092482422931</v>
      </c>
      <c r="G213" s="17">
        <f t="shared" si="22"/>
        <v>69.983381057092657</v>
      </c>
    </row>
    <row r="214" spans="1:7" ht="62.4" x14ac:dyDescent="0.3">
      <c r="A214" s="2" t="s">
        <v>623</v>
      </c>
      <c r="B214" s="3" t="s">
        <v>611</v>
      </c>
      <c r="C214" s="14">
        <v>345292.72</v>
      </c>
      <c r="D214" s="14">
        <v>1849000</v>
      </c>
      <c r="E214" s="14">
        <v>241647.52</v>
      </c>
      <c r="F214" s="17">
        <f t="shared" si="17"/>
        <v>13.069092482422931</v>
      </c>
      <c r="G214" s="17">
        <f t="shared" si="22"/>
        <v>69.983381057092657</v>
      </c>
    </row>
    <row r="215" spans="1:7" ht="18" customHeight="1" x14ac:dyDescent="0.3">
      <c r="A215" s="19" t="s">
        <v>408</v>
      </c>
      <c r="B215" s="16" t="s">
        <v>405</v>
      </c>
      <c r="C215" s="13">
        <f>C216+C218</f>
        <v>310608.64999999997</v>
      </c>
      <c r="D215" s="13">
        <f t="shared" ref="C215:D216" si="26">D216</f>
        <v>0</v>
      </c>
      <c r="E215" s="13">
        <f>E216</f>
        <v>41355.949999999997</v>
      </c>
      <c r="F215" s="18"/>
      <c r="G215" s="18">
        <f t="shared" si="22"/>
        <v>13.314487539223393</v>
      </c>
    </row>
    <row r="216" spans="1:7" ht="17.25" customHeight="1" x14ac:dyDescent="0.3">
      <c r="A216" s="2" t="s">
        <v>409</v>
      </c>
      <c r="B216" s="15" t="s">
        <v>406</v>
      </c>
      <c r="C216" s="14">
        <f t="shared" si="26"/>
        <v>287297.61</v>
      </c>
      <c r="D216" s="14">
        <f t="shared" si="26"/>
        <v>0</v>
      </c>
      <c r="E216" s="14">
        <f>E217</f>
        <v>41355.949999999997</v>
      </c>
      <c r="F216" s="17"/>
      <c r="G216" s="17">
        <f t="shared" si="22"/>
        <v>14.39481170762263</v>
      </c>
    </row>
    <row r="217" spans="1:7" ht="31.2" x14ac:dyDescent="0.3">
      <c r="A217" s="2" t="s">
        <v>410</v>
      </c>
      <c r="B217" s="15" t="s">
        <v>407</v>
      </c>
      <c r="C217" s="14">
        <v>287297.61</v>
      </c>
      <c r="D217" s="14">
        <v>0</v>
      </c>
      <c r="E217" s="14">
        <v>41355.949999999997</v>
      </c>
      <c r="F217" s="17"/>
      <c r="G217" s="17">
        <f t="shared" si="22"/>
        <v>14.39481170762263</v>
      </c>
    </row>
    <row r="218" spans="1:7" x14ac:dyDescent="0.3">
      <c r="A218" s="2" t="s">
        <v>876</v>
      </c>
      <c r="B218" s="15" t="s">
        <v>877</v>
      </c>
      <c r="C218" s="14">
        <f>C219</f>
        <v>23311.040000000001</v>
      </c>
      <c r="D218" s="14">
        <f>D219</f>
        <v>0</v>
      </c>
      <c r="E218" s="14">
        <f>E219</f>
        <v>0</v>
      </c>
      <c r="F218" s="17"/>
      <c r="G218" s="17">
        <f t="shared" si="22"/>
        <v>0</v>
      </c>
    </row>
    <row r="219" spans="1:7" x14ac:dyDescent="0.3">
      <c r="A219" s="2" t="s">
        <v>878</v>
      </c>
      <c r="B219" s="15" t="s">
        <v>879</v>
      </c>
      <c r="C219" s="14">
        <v>23311.040000000001</v>
      </c>
      <c r="D219" s="14">
        <v>0</v>
      </c>
      <c r="E219" s="14">
        <v>0</v>
      </c>
      <c r="F219" s="17"/>
      <c r="G219" s="17">
        <f t="shared" si="22"/>
        <v>0</v>
      </c>
    </row>
    <row r="220" spans="1:7" x14ac:dyDescent="0.3">
      <c r="A220" s="19" t="s">
        <v>302</v>
      </c>
      <c r="B220" s="20" t="s">
        <v>156</v>
      </c>
      <c r="C220" s="13">
        <f>C222+C229+C333+C378+C405+C408+C420</f>
        <v>6592238206.9099998</v>
      </c>
      <c r="D220" s="13">
        <f>D222+D229+D333+D378+D405+D408+D420</f>
        <v>41682989042.639999</v>
      </c>
      <c r="E220" s="13">
        <f>E222+E229+E333+E378+E405+E408+E420</f>
        <v>6603242675.6399994</v>
      </c>
      <c r="F220" s="18">
        <f t="shared" ref="F220:F308" si="27">E220/D220*100</f>
        <v>15.84157668943835</v>
      </c>
      <c r="G220" s="18">
        <f t="shared" si="22"/>
        <v>100.16693069007223</v>
      </c>
    </row>
    <row r="221" spans="1:7" ht="31.2" x14ac:dyDescent="0.3">
      <c r="A221" s="19" t="s">
        <v>303</v>
      </c>
      <c r="B221" s="20" t="s">
        <v>157</v>
      </c>
      <c r="C221" s="13">
        <f>C222+C229+C333+C378</f>
        <v>6582804241.6300001</v>
      </c>
      <c r="D221" s="13">
        <f>D222+D229+D333+D378</f>
        <v>41440236200</v>
      </c>
      <c r="E221" s="13">
        <f>E222+E229+E333+E378</f>
        <v>6464828891.6899996</v>
      </c>
      <c r="F221" s="18">
        <f t="shared" si="27"/>
        <v>15.600366900635571</v>
      </c>
      <c r="G221" s="18">
        <f t="shared" si="22"/>
        <v>98.207825333861237</v>
      </c>
    </row>
    <row r="222" spans="1:7" x14ac:dyDescent="0.3">
      <c r="A222" s="19" t="s">
        <v>304</v>
      </c>
      <c r="B222" s="20" t="s">
        <v>1</v>
      </c>
      <c r="C222" s="13">
        <f>C223+C225+C227</f>
        <v>4043404000</v>
      </c>
      <c r="D222" s="13">
        <f>D223+D225</f>
        <v>14421376400</v>
      </c>
      <c r="E222" s="13">
        <f>E223+E225</f>
        <v>3605442000</v>
      </c>
      <c r="F222" s="18">
        <f t="shared" si="27"/>
        <v>25.000678853372136</v>
      </c>
      <c r="G222" s="18">
        <f t="shared" si="22"/>
        <v>89.16848279321087</v>
      </c>
    </row>
    <row r="223" spans="1:7" ht="16.5" customHeight="1" x14ac:dyDescent="0.3">
      <c r="A223" s="2" t="s">
        <v>501</v>
      </c>
      <c r="B223" s="15" t="s">
        <v>411</v>
      </c>
      <c r="C223" s="14">
        <f>C224</f>
        <v>3345600000</v>
      </c>
      <c r="D223" s="14">
        <f>D224</f>
        <v>13382003400</v>
      </c>
      <c r="E223" s="14">
        <f>E224</f>
        <v>3345600000</v>
      </c>
      <c r="F223" s="17">
        <f t="shared" si="27"/>
        <v>25.00074092045142</v>
      </c>
      <c r="G223" s="17">
        <f t="shared" si="22"/>
        <v>100</v>
      </c>
    </row>
    <row r="224" spans="1:7" ht="31.2" x14ac:dyDescent="0.3">
      <c r="A224" s="2" t="s">
        <v>305</v>
      </c>
      <c r="B224" s="3" t="s">
        <v>2</v>
      </c>
      <c r="C224" s="14">
        <v>3345600000</v>
      </c>
      <c r="D224" s="14">
        <v>13382003400</v>
      </c>
      <c r="E224" s="14">
        <v>3345600000</v>
      </c>
      <c r="F224" s="17">
        <f t="shared" si="27"/>
        <v>25.00074092045142</v>
      </c>
      <c r="G224" s="17">
        <f t="shared" si="22"/>
        <v>100</v>
      </c>
    </row>
    <row r="225" spans="1:7" ht="31.2" x14ac:dyDescent="0.3">
      <c r="A225" s="2" t="s">
        <v>413</v>
      </c>
      <c r="B225" s="15" t="s">
        <v>412</v>
      </c>
      <c r="C225" s="14">
        <f>C226</f>
        <v>403804000</v>
      </c>
      <c r="D225" s="14">
        <f>D226</f>
        <v>1039373000</v>
      </c>
      <c r="E225" s="14">
        <f>E226</f>
        <v>259842000</v>
      </c>
      <c r="F225" s="17">
        <f t="shared" si="27"/>
        <v>24.999879735186504</v>
      </c>
      <c r="G225" s="17">
        <f t="shared" si="22"/>
        <v>64.348545333874853</v>
      </c>
    </row>
    <row r="226" spans="1:7" ht="46.8" x14ac:dyDescent="0.3">
      <c r="A226" s="2" t="s">
        <v>306</v>
      </c>
      <c r="B226" s="3" t="s">
        <v>3</v>
      </c>
      <c r="C226" s="14">
        <v>403804000</v>
      </c>
      <c r="D226" s="14">
        <v>1039373000</v>
      </c>
      <c r="E226" s="14">
        <v>259842000</v>
      </c>
      <c r="F226" s="17">
        <f t="shared" si="27"/>
        <v>24.999879735186504</v>
      </c>
      <c r="G226" s="17">
        <f t="shared" si="22"/>
        <v>64.348545333874853</v>
      </c>
    </row>
    <row r="227" spans="1:7" ht="62.4" x14ac:dyDescent="0.3">
      <c r="A227" s="2" t="s">
        <v>880</v>
      </c>
      <c r="B227" s="3" t="s">
        <v>881</v>
      </c>
      <c r="C227" s="14">
        <f>C228</f>
        <v>294000000</v>
      </c>
      <c r="D227" s="14">
        <f>D228</f>
        <v>0</v>
      </c>
      <c r="E227" s="14">
        <f>E228</f>
        <v>0</v>
      </c>
      <c r="F227" s="17"/>
      <c r="G227" s="17">
        <f t="shared" si="22"/>
        <v>0</v>
      </c>
    </row>
    <row r="228" spans="1:7" ht="78" x14ac:dyDescent="0.3">
      <c r="A228" s="2" t="s">
        <v>882</v>
      </c>
      <c r="B228" s="3" t="s">
        <v>883</v>
      </c>
      <c r="C228" s="14">
        <v>294000000</v>
      </c>
      <c r="D228" s="14">
        <v>0</v>
      </c>
      <c r="E228" s="14">
        <v>0</v>
      </c>
      <c r="F228" s="17"/>
      <c r="G228" s="17">
        <f t="shared" si="22"/>
        <v>0</v>
      </c>
    </row>
    <row r="229" spans="1:7" ht="31.2" x14ac:dyDescent="0.3">
      <c r="A229" s="19" t="s">
        <v>307</v>
      </c>
      <c r="B229" s="20" t="s">
        <v>158</v>
      </c>
      <c r="C229" s="13">
        <f>C230+C232+C234+C235+C236+C238+C240+C242+C244+C246+C248+C250+C252+C254+C256+C258+C260+C262+C264+C266+C268+C270+C272+C274+C276+C277+C278+C280+C282+C284+C286+C288+C290+C291+C293+C295+C297+C298+C300+C302+C304+C306+C308+C310+C312+C314+C316+C318+C320+C321+C323+C324+C326+C327+C329+C331</f>
        <v>517604652.77000004</v>
      </c>
      <c r="D229" s="13">
        <f>D230+D232+D234+D235+D236+D238+D240+D242+D244+D248+D250+D252+D254+D256+D258+D260+D262+D264+D266+D268+D270+D272+D274+D276+D277+D278+D282+D284+D286+D288+D290+D291+D293+D297+D298+D300+D302+D304+D306+D308+D310+D312+D314+D316+D318+D320+D321+D323+D324+D326+D327+D329+D331</f>
        <v>9899183300</v>
      </c>
      <c r="E229" s="13">
        <f>E230+E232+E234+E235+E236+E238+E240+E242+E244+E248+E250+E252+E254+E256+E258+E260+E262+E264+E266+E268+E270+E272+E274+E276+E277+E278+E282+E284+E286+E288+E290+E291+E293+E297+E298+E300+E302+E304+E306+E308+E310+E312+E314+E316+E318+E320+E321+E323+E324+E326+E327+E329+E331</f>
        <v>1126712231.0899999</v>
      </c>
      <c r="F229" s="18">
        <f t="shared" si="27"/>
        <v>11.381870574009877</v>
      </c>
      <c r="G229" s="18">
        <f t="shared" si="22"/>
        <v>217.67814973461213</v>
      </c>
    </row>
    <row r="230" spans="1:7" ht="37.200000000000003" customHeight="1" x14ac:dyDescent="0.3">
      <c r="A230" s="2" t="s">
        <v>757</v>
      </c>
      <c r="B230" s="3" t="s">
        <v>759</v>
      </c>
      <c r="C230" s="14">
        <f>C231</f>
        <v>0</v>
      </c>
      <c r="D230" s="14">
        <f>D231</f>
        <v>19882100</v>
      </c>
      <c r="E230" s="14">
        <f>E231</f>
        <v>0</v>
      </c>
      <c r="F230" s="17">
        <f t="shared" si="27"/>
        <v>0</v>
      </c>
      <c r="G230" s="17"/>
    </row>
    <row r="231" spans="1:7" ht="53.4" customHeight="1" x14ac:dyDescent="0.3">
      <c r="A231" s="2" t="s">
        <v>758</v>
      </c>
      <c r="B231" s="3" t="s">
        <v>760</v>
      </c>
      <c r="C231" s="14">
        <v>0</v>
      </c>
      <c r="D231" s="14">
        <v>19882100</v>
      </c>
      <c r="E231" s="14">
        <v>0</v>
      </c>
      <c r="F231" s="17">
        <f t="shared" si="27"/>
        <v>0</v>
      </c>
      <c r="G231" s="17"/>
    </row>
    <row r="232" spans="1:7" ht="46.8" x14ac:dyDescent="0.3">
      <c r="A232" s="2" t="s">
        <v>414</v>
      </c>
      <c r="B232" s="3" t="s">
        <v>415</v>
      </c>
      <c r="C232" s="14">
        <f>C233</f>
        <v>45999.99</v>
      </c>
      <c r="D232" s="14">
        <f>D233</f>
        <v>6741400</v>
      </c>
      <c r="E232" s="14">
        <f>E233</f>
        <v>1651999.79</v>
      </c>
      <c r="F232" s="17">
        <f t="shared" si="27"/>
        <v>24.505292520841369</v>
      </c>
      <c r="G232" s="17">
        <f t="shared" si="22"/>
        <v>3591.3046720227549</v>
      </c>
    </row>
    <row r="233" spans="1:7" ht="46.8" x14ac:dyDescent="0.3">
      <c r="A233" s="2" t="s">
        <v>308</v>
      </c>
      <c r="B233" s="3" t="s">
        <v>164</v>
      </c>
      <c r="C233" s="14">
        <v>45999.99</v>
      </c>
      <c r="D233" s="14">
        <v>6741400</v>
      </c>
      <c r="E233" s="14">
        <v>1651999.79</v>
      </c>
      <c r="F233" s="17">
        <f t="shared" si="27"/>
        <v>24.505292520841369</v>
      </c>
      <c r="G233" s="17">
        <f t="shared" si="22"/>
        <v>3591.3046720227549</v>
      </c>
    </row>
    <row r="234" spans="1:7" ht="50.25" customHeight="1" x14ac:dyDescent="0.3">
      <c r="A234" s="2" t="s">
        <v>309</v>
      </c>
      <c r="B234" s="3" t="s">
        <v>4</v>
      </c>
      <c r="C234" s="14">
        <v>0</v>
      </c>
      <c r="D234" s="14">
        <v>79566800</v>
      </c>
      <c r="E234" s="14">
        <v>0</v>
      </c>
      <c r="F234" s="17">
        <f t="shared" si="27"/>
        <v>0</v>
      </c>
      <c r="G234" s="17"/>
    </row>
    <row r="235" spans="1:7" ht="46.8" x14ac:dyDescent="0.3">
      <c r="A235" s="2" t="s">
        <v>310</v>
      </c>
      <c r="B235" s="3" t="s">
        <v>165</v>
      </c>
      <c r="C235" s="14">
        <v>145261863.63</v>
      </c>
      <c r="D235" s="14">
        <v>636316800</v>
      </c>
      <c r="E235" s="14">
        <v>163950514.47999999</v>
      </c>
      <c r="F235" s="17">
        <f t="shared" si="27"/>
        <v>25.765548619806989</v>
      </c>
      <c r="G235" s="17">
        <f t="shared" si="22"/>
        <v>112.86549021400573</v>
      </c>
    </row>
    <row r="236" spans="1:7" ht="62.4" x14ac:dyDescent="0.3">
      <c r="A236" s="2" t="s">
        <v>416</v>
      </c>
      <c r="B236" s="3" t="s">
        <v>417</v>
      </c>
      <c r="C236" s="14">
        <f>C237</f>
        <v>496800</v>
      </c>
      <c r="D236" s="14">
        <f>D237</f>
        <v>2024000</v>
      </c>
      <c r="E236" s="14">
        <f>E237</f>
        <v>69000</v>
      </c>
      <c r="F236" s="17">
        <f t="shared" si="27"/>
        <v>3.4090909090909087</v>
      </c>
      <c r="G236" s="17">
        <f t="shared" si="22"/>
        <v>13.888888888888889</v>
      </c>
    </row>
    <row r="237" spans="1:7" ht="69.599999999999994" customHeight="1" x14ac:dyDescent="0.3">
      <c r="A237" s="2" t="s">
        <v>311</v>
      </c>
      <c r="B237" s="3" t="s">
        <v>5</v>
      </c>
      <c r="C237" s="14">
        <v>496800</v>
      </c>
      <c r="D237" s="14">
        <v>2024000</v>
      </c>
      <c r="E237" s="14">
        <v>69000</v>
      </c>
      <c r="F237" s="17">
        <f t="shared" si="27"/>
        <v>3.4090909090909087</v>
      </c>
      <c r="G237" s="17">
        <f t="shared" si="22"/>
        <v>13.888888888888889</v>
      </c>
    </row>
    <row r="238" spans="1:7" ht="31.2" x14ac:dyDescent="0.3">
      <c r="A238" s="2" t="s">
        <v>418</v>
      </c>
      <c r="B238" s="3" t="s">
        <v>419</v>
      </c>
      <c r="C238" s="14">
        <f>C239</f>
        <v>0</v>
      </c>
      <c r="D238" s="14">
        <f>D239</f>
        <v>29776200</v>
      </c>
      <c r="E238" s="14">
        <f>E239</f>
        <v>0</v>
      </c>
      <c r="F238" s="17">
        <f t="shared" si="27"/>
        <v>0</v>
      </c>
      <c r="G238" s="17"/>
    </row>
    <row r="239" spans="1:7" ht="46.8" x14ac:dyDescent="0.3">
      <c r="A239" s="2" t="s">
        <v>312</v>
      </c>
      <c r="B239" s="3" t="s">
        <v>6</v>
      </c>
      <c r="C239" s="14">
        <v>0</v>
      </c>
      <c r="D239" s="14">
        <v>29776200</v>
      </c>
      <c r="E239" s="14">
        <v>0</v>
      </c>
      <c r="F239" s="17">
        <f t="shared" si="27"/>
        <v>0</v>
      </c>
      <c r="G239" s="17"/>
    </row>
    <row r="240" spans="1:7" ht="46.8" x14ac:dyDescent="0.3">
      <c r="A240" s="2" t="s">
        <v>420</v>
      </c>
      <c r="B240" s="3" t="s">
        <v>421</v>
      </c>
      <c r="C240" s="14">
        <f>C241</f>
        <v>0</v>
      </c>
      <c r="D240" s="14">
        <f>D241</f>
        <v>129064500</v>
      </c>
      <c r="E240" s="14">
        <f>E241</f>
        <v>0</v>
      </c>
      <c r="F240" s="17">
        <f t="shared" si="27"/>
        <v>0</v>
      </c>
      <c r="G240" s="17"/>
    </row>
    <row r="241" spans="1:7" ht="50.4" customHeight="1" x14ac:dyDescent="0.3">
      <c r="A241" s="2" t="s">
        <v>313</v>
      </c>
      <c r="B241" s="3" t="s">
        <v>7</v>
      </c>
      <c r="C241" s="14">
        <v>0</v>
      </c>
      <c r="D241" s="14">
        <v>129064500</v>
      </c>
      <c r="E241" s="14">
        <v>0</v>
      </c>
      <c r="F241" s="17">
        <f t="shared" si="27"/>
        <v>0</v>
      </c>
      <c r="G241" s="17"/>
    </row>
    <row r="242" spans="1:7" ht="84.6" customHeight="1" x14ac:dyDescent="0.3">
      <c r="A242" s="2" t="s">
        <v>422</v>
      </c>
      <c r="B242" s="3" t="s">
        <v>761</v>
      </c>
      <c r="C242" s="14">
        <f>C243</f>
        <v>0</v>
      </c>
      <c r="D242" s="14">
        <f>D243</f>
        <v>52210000</v>
      </c>
      <c r="E242" s="14">
        <f>E243</f>
        <v>0</v>
      </c>
      <c r="F242" s="17">
        <f t="shared" si="27"/>
        <v>0</v>
      </c>
      <c r="G242" s="17"/>
    </row>
    <row r="243" spans="1:7" s="10" customFormat="1" ht="100.2" customHeight="1" x14ac:dyDescent="0.3">
      <c r="A243" s="2" t="s">
        <v>314</v>
      </c>
      <c r="B243" s="3" t="s">
        <v>762</v>
      </c>
      <c r="C243" s="14">
        <v>0</v>
      </c>
      <c r="D243" s="14">
        <v>52210000</v>
      </c>
      <c r="E243" s="14">
        <v>0</v>
      </c>
      <c r="F243" s="17">
        <f t="shared" si="27"/>
        <v>0</v>
      </c>
      <c r="G243" s="17"/>
    </row>
    <row r="244" spans="1:7" s="10" customFormat="1" ht="62.4" x14ac:dyDescent="0.3">
      <c r="A244" s="2" t="s">
        <v>626</v>
      </c>
      <c r="B244" s="3" t="s">
        <v>624</v>
      </c>
      <c r="C244" s="14">
        <f>C245</f>
        <v>0</v>
      </c>
      <c r="D244" s="14">
        <f>D245</f>
        <v>119584700</v>
      </c>
      <c r="E244" s="14">
        <f>E245</f>
        <v>0</v>
      </c>
      <c r="F244" s="17">
        <f t="shared" si="27"/>
        <v>0</v>
      </c>
      <c r="G244" s="17"/>
    </row>
    <row r="245" spans="1:7" s="10" customFormat="1" ht="78" x14ac:dyDescent="0.3">
      <c r="A245" s="2" t="s">
        <v>627</v>
      </c>
      <c r="B245" s="3" t="s">
        <v>625</v>
      </c>
      <c r="C245" s="14">
        <v>0</v>
      </c>
      <c r="D245" s="14">
        <v>119584700</v>
      </c>
      <c r="E245" s="14">
        <v>0</v>
      </c>
      <c r="F245" s="17">
        <f t="shared" si="27"/>
        <v>0</v>
      </c>
      <c r="G245" s="17"/>
    </row>
    <row r="246" spans="1:7" s="10" customFormat="1" ht="46.8" x14ac:dyDescent="0.3">
      <c r="A246" s="2" t="s">
        <v>884</v>
      </c>
      <c r="B246" s="3" t="s">
        <v>885</v>
      </c>
      <c r="C246" s="14">
        <f>C247</f>
        <v>21619655.82</v>
      </c>
      <c r="D246" s="14">
        <f>D247</f>
        <v>0</v>
      </c>
      <c r="E246" s="14">
        <f>E247</f>
        <v>0</v>
      </c>
      <c r="F246" s="17"/>
      <c r="G246" s="17">
        <f t="shared" si="22"/>
        <v>0</v>
      </c>
    </row>
    <row r="247" spans="1:7" s="10" customFormat="1" ht="46.8" x14ac:dyDescent="0.3">
      <c r="A247" s="2" t="s">
        <v>886</v>
      </c>
      <c r="B247" s="3" t="s">
        <v>887</v>
      </c>
      <c r="C247" s="14">
        <v>21619655.82</v>
      </c>
      <c r="D247" s="14">
        <v>0</v>
      </c>
      <c r="E247" s="14">
        <v>0</v>
      </c>
      <c r="F247" s="17"/>
      <c r="G247" s="17">
        <f t="shared" si="22"/>
        <v>0</v>
      </c>
    </row>
    <row r="248" spans="1:7" s="10" customFormat="1" ht="36.6" customHeight="1" x14ac:dyDescent="0.3">
      <c r="A248" s="2" t="s">
        <v>765</v>
      </c>
      <c r="B248" s="3" t="s">
        <v>763</v>
      </c>
      <c r="C248" s="14">
        <f>C249</f>
        <v>0</v>
      </c>
      <c r="D248" s="14">
        <f>D249</f>
        <v>20286900</v>
      </c>
      <c r="E248" s="14">
        <f>E249</f>
        <v>0</v>
      </c>
      <c r="F248" s="17">
        <f t="shared" si="27"/>
        <v>0</v>
      </c>
      <c r="G248" s="17"/>
    </row>
    <row r="249" spans="1:7" s="10" customFormat="1" ht="37.200000000000003" customHeight="1" x14ac:dyDescent="0.3">
      <c r="A249" s="2" t="s">
        <v>766</v>
      </c>
      <c r="B249" s="3" t="s">
        <v>764</v>
      </c>
      <c r="C249" s="14">
        <v>0</v>
      </c>
      <c r="D249" s="14">
        <v>20286900</v>
      </c>
      <c r="E249" s="14">
        <v>0</v>
      </c>
      <c r="F249" s="17">
        <f t="shared" si="27"/>
        <v>0</v>
      </c>
      <c r="G249" s="17"/>
    </row>
    <row r="250" spans="1:7" s="10" customFormat="1" ht="46.8" x14ac:dyDescent="0.3">
      <c r="A250" s="2" t="s">
        <v>423</v>
      </c>
      <c r="B250" s="3" t="s">
        <v>628</v>
      </c>
      <c r="C250" s="14">
        <f>C251</f>
        <v>0</v>
      </c>
      <c r="D250" s="14">
        <f>D251</f>
        <v>14564500</v>
      </c>
      <c r="E250" s="14">
        <f>E251</f>
        <v>0</v>
      </c>
      <c r="F250" s="17">
        <f t="shared" si="27"/>
        <v>0</v>
      </c>
      <c r="G250" s="17"/>
    </row>
    <row r="251" spans="1:7" s="10" customFormat="1" ht="46.8" x14ac:dyDescent="0.3">
      <c r="A251" s="2" t="s">
        <v>315</v>
      </c>
      <c r="B251" s="3" t="s">
        <v>629</v>
      </c>
      <c r="C251" s="14">
        <v>0</v>
      </c>
      <c r="D251" s="14">
        <v>14564500</v>
      </c>
      <c r="E251" s="14">
        <v>0</v>
      </c>
      <c r="F251" s="17">
        <f t="shared" si="27"/>
        <v>0</v>
      </c>
      <c r="G251" s="17"/>
    </row>
    <row r="252" spans="1:7" s="10" customFormat="1" ht="19.2" customHeight="1" x14ac:dyDescent="0.3">
      <c r="A252" s="2" t="s">
        <v>769</v>
      </c>
      <c r="B252" s="3" t="s">
        <v>767</v>
      </c>
      <c r="C252" s="14">
        <f>C253</f>
        <v>0</v>
      </c>
      <c r="D252" s="14">
        <f>D253</f>
        <v>200922500</v>
      </c>
      <c r="E252" s="14">
        <f>E253</f>
        <v>0</v>
      </c>
      <c r="F252" s="17">
        <f t="shared" si="27"/>
        <v>0</v>
      </c>
      <c r="G252" s="17"/>
    </row>
    <row r="253" spans="1:7" s="10" customFormat="1" ht="34.200000000000003" customHeight="1" x14ac:dyDescent="0.3">
      <c r="A253" s="2" t="s">
        <v>770</v>
      </c>
      <c r="B253" s="3" t="s">
        <v>768</v>
      </c>
      <c r="C253" s="14">
        <v>0</v>
      </c>
      <c r="D253" s="14">
        <v>200922500</v>
      </c>
      <c r="E253" s="14">
        <v>0</v>
      </c>
      <c r="F253" s="17">
        <f t="shared" si="27"/>
        <v>0</v>
      </c>
      <c r="G253" s="17"/>
    </row>
    <row r="254" spans="1:7" s="10" customFormat="1" x14ac:dyDescent="0.3">
      <c r="A254" s="2" t="s">
        <v>424</v>
      </c>
      <c r="B254" s="3" t="s">
        <v>425</v>
      </c>
      <c r="C254" s="14">
        <f>C255</f>
        <v>30442593.969999999</v>
      </c>
      <c r="D254" s="14">
        <f>D255</f>
        <v>45309100</v>
      </c>
      <c r="E254" s="14">
        <f>E255</f>
        <v>0</v>
      </c>
      <c r="F254" s="17">
        <f t="shared" si="27"/>
        <v>0</v>
      </c>
      <c r="G254" s="17">
        <f t="shared" si="22"/>
        <v>0</v>
      </c>
    </row>
    <row r="255" spans="1:7" s="10" customFormat="1" ht="31.2" x14ac:dyDescent="0.3">
      <c r="A255" s="2" t="s">
        <v>316</v>
      </c>
      <c r="B255" s="3" t="s">
        <v>177</v>
      </c>
      <c r="C255" s="14">
        <v>30442593.969999999</v>
      </c>
      <c r="D255" s="14">
        <v>45309100</v>
      </c>
      <c r="E255" s="14">
        <v>0</v>
      </c>
      <c r="F255" s="17">
        <f t="shared" si="27"/>
        <v>0</v>
      </c>
      <c r="G255" s="17">
        <f t="shared" si="22"/>
        <v>0</v>
      </c>
    </row>
    <row r="256" spans="1:7" s="10" customFormat="1" ht="31.2" x14ac:dyDescent="0.3">
      <c r="A256" s="2" t="s">
        <v>426</v>
      </c>
      <c r="B256" s="3" t="s">
        <v>427</v>
      </c>
      <c r="C256" s="14">
        <f>C257</f>
        <v>4694726.83</v>
      </c>
      <c r="D256" s="14">
        <f>D257</f>
        <v>13530600</v>
      </c>
      <c r="E256" s="14">
        <f>E257</f>
        <v>4078265.33</v>
      </c>
      <c r="F256" s="17">
        <f t="shared" si="27"/>
        <v>30.141053094467356</v>
      </c>
      <c r="G256" s="17">
        <f t="shared" si="22"/>
        <v>86.869065606528594</v>
      </c>
    </row>
    <row r="257" spans="1:7" s="10" customFormat="1" ht="46.8" x14ac:dyDescent="0.3">
      <c r="A257" s="2" t="s">
        <v>317</v>
      </c>
      <c r="B257" s="3" t="s">
        <v>9</v>
      </c>
      <c r="C257" s="14">
        <v>4694726.83</v>
      </c>
      <c r="D257" s="14">
        <v>13530600</v>
      </c>
      <c r="E257" s="14">
        <v>4078265.33</v>
      </c>
      <c r="F257" s="17">
        <f t="shared" si="27"/>
        <v>30.141053094467356</v>
      </c>
      <c r="G257" s="17">
        <f t="shared" si="22"/>
        <v>86.869065606528594</v>
      </c>
    </row>
    <row r="258" spans="1:7" s="10" customFormat="1" ht="36.6" customHeight="1" x14ac:dyDescent="0.3">
      <c r="A258" s="2" t="s">
        <v>630</v>
      </c>
      <c r="B258" s="3" t="s">
        <v>771</v>
      </c>
      <c r="C258" s="14">
        <f>C259</f>
        <v>0</v>
      </c>
      <c r="D258" s="14">
        <f>D259</f>
        <v>105311200</v>
      </c>
      <c r="E258" s="14">
        <f>E259</f>
        <v>0</v>
      </c>
      <c r="F258" s="17">
        <f t="shared" si="27"/>
        <v>0</v>
      </c>
      <c r="G258" s="17"/>
    </row>
    <row r="259" spans="1:7" s="10" customFormat="1" ht="53.4" customHeight="1" x14ac:dyDescent="0.3">
      <c r="A259" s="2" t="s">
        <v>631</v>
      </c>
      <c r="B259" s="3" t="s">
        <v>772</v>
      </c>
      <c r="C259" s="14">
        <v>0</v>
      </c>
      <c r="D259" s="14">
        <v>105311200</v>
      </c>
      <c r="E259" s="14">
        <v>0</v>
      </c>
      <c r="F259" s="17">
        <f t="shared" si="27"/>
        <v>0</v>
      </c>
      <c r="G259" s="17"/>
    </row>
    <row r="260" spans="1:7" s="10" customFormat="1" x14ac:dyDescent="0.3">
      <c r="A260" s="2" t="s">
        <v>632</v>
      </c>
      <c r="B260" s="3" t="s">
        <v>634</v>
      </c>
      <c r="C260" s="14">
        <f>C261</f>
        <v>0</v>
      </c>
      <c r="D260" s="14">
        <f>D261</f>
        <v>11581700</v>
      </c>
      <c r="E260" s="14">
        <f>E261</f>
        <v>0</v>
      </c>
      <c r="F260" s="17">
        <f t="shared" si="27"/>
        <v>0</v>
      </c>
      <c r="G260" s="17"/>
    </row>
    <row r="261" spans="1:7" s="10" customFormat="1" ht="31.2" x14ac:dyDescent="0.3">
      <c r="A261" s="2" t="s">
        <v>633</v>
      </c>
      <c r="B261" s="3" t="s">
        <v>635</v>
      </c>
      <c r="C261" s="14">
        <v>0</v>
      </c>
      <c r="D261" s="14">
        <v>11581700</v>
      </c>
      <c r="E261" s="14">
        <v>0</v>
      </c>
      <c r="F261" s="17">
        <f t="shared" si="27"/>
        <v>0</v>
      </c>
      <c r="G261" s="17"/>
    </row>
    <row r="262" spans="1:7" s="10" customFormat="1" ht="31.2" x14ac:dyDescent="0.3">
      <c r="A262" s="2" t="s">
        <v>318</v>
      </c>
      <c r="B262" s="3" t="s">
        <v>428</v>
      </c>
      <c r="C262" s="14">
        <f>C263</f>
        <v>0</v>
      </c>
      <c r="D262" s="14">
        <f>D263</f>
        <v>27208200</v>
      </c>
      <c r="E262" s="14">
        <f>E263</f>
        <v>0</v>
      </c>
      <c r="F262" s="17">
        <f t="shared" si="27"/>
        <v>0</v>
      </c>
      <c r="G262" s="17"/>
    </row>
    <row r="263" spans="1:7" s="10" customFormat="1" ht="31.2" x14ac:dyDescent="0.3">
      <c r="A263" s="2" t="s">
        <v>318</v>
      </c>
      <c r="B263" s="3" t="s">
        <v>10</v>
      </c>
      <c r="C263" s="14">
        <v>0</v>
      </c>
      <c r="D263" s="14">
        <v>27208200</v>
      </c>
      <c r="E263" s="14">
        <v>0</v>
      </c>
      <c r="F263" s="17">
        <f t="shared" si="27"/>
        <v>0</v>
      </c>
      <c r="G263" s="17"/>
    </row>
    <row r="264" spans="1:7" s="10" customFormat="1" ht="31.2" x14ac:dyDescent="0.3">
      <c r="A264" s="2" t="s">
        <v>429</v>
      </c>
      <c r="B264" s="3" t="s">
        <v>430</v>
      </c>
      <c r="C264" s="14">
        <f>C265</f>
        <v>0</v>
      </c>
      <c r="D264" s="14">
        <f>D265</f>
        <v>29069600</v>
      </c>
      <c r="E264" s="14">
        <f>E265</f>
        <v>3079600.23</v>
      </c>
      <c r="F264" s="17">
        <f t="shared" si="27"/>
        <v>10.593885811982277</v>
      </c>
      <c r="G264" s="17"/>
    </row>
    <row r="265" spans="1:7" s="10" customFormat="1" ht="46.8" x14ac:dyDescent="0.3">
      <c r="A265" s="2" t="s">
        <v>319</v>
      </c>
      <c r="B265" s="3" t="s">
        <v>11</v>
      </c>
      <c r="C265" s="14">
        <v>0</v>
      </c>
      <c r="D265" s="14">
        <v>29069600</v>
      </c>
      <c r="E265" s="14">
        <v>3079600.23</v>
      </c>
      <c r="F265" s="17">
        <f t="shared" si="27"/>
        <v>10.593885811982277</v>
      </c>
      <c r="G265" s="17"/>
    </row>
    <row r="266" spans="1:7" s="10" customFormat="1" ht="46.8" x14ac:dyDescent="0.3">
      <c r="A266" s="2" t="s">
        <v>431</v>
      </c>
      <c r="B266" s="3" t="s">
        <v>432</v>
      </c>
      <c r="C266" s="14">
        <f>C267</f>
        <v>14060765.58</v>
      </c>
      <c r="D266" s="14">
        <f>D267</f>
        <v>105195900</v>
      </c>
      <c r="E266" s="14">
        <f>E267</f>
        <v>19122997.18</v>
      </c>
      <c r="F266" s="17">
        <f t="shared" si="27"/>
        <v>18.17846244958216</v>
      </c>
      <c r="G266" s="17">
        <f t="shared" ref="G261:G324" si="28">E266/C266*100</f>
        <v>136.00253180524186</v>
      </c>
    </row>
    <row r="267" spans="1:7" s="10" customFormat="1" ht="62.4" x14ac:dyDescent="0.3">
      <c r="A267" s="2" t="s">
        <v>320</v>
      </c>
      <c r="B267" s="3" t="s">
        <v>12</v>
      </c>
      <c r="C267" s="14">
        <v>14060765.58</v>
      </c>
      <c r="D267" s="14">
        <v>105195900</v>
      </c>
      <c r="E267" s="14">
        <v>19122997.18</v>
      </c>
      <c r="F267" s="17">
        <f t="shared" si="27"/>
        <v>18.17846244958216</v>
      </c>
      <c r="G267" s="17">
        <f t="shared" si="28"/>
        <v>136.00253180524186</v>
      </c>
    </row>
    <row r="268" spans="1:7" s="10" customFormat="1" ht="31.2" x14ac:dyDescent="0.3">
      <c r="A268" s="2" t="s">
        <v>433</v>
      </c>
      <c r="B268" s="3" t="s">
        <v>434</v>
      </c>
      <c r="C268" s="14">
        <f>C269</f>
        <v>604654.15</v>
      </c>
      <c r="D268" s="14">
        <f>D269</f>
        <v>355840900</v>
      </c>
      <c r="E268" s="14">
        <f>E269</f>
        <v>0</v>
      </c>
      <c r="F268" s="17">
        <f t="shared" si="27"/>
        <v>0</v>
      </c>
      <c r="G268" s="17">
        <f t="shared" si="28"/>
        <v>0</v>
      </c>
    </row>
    <row r="269" spans="1:7" s="10" customFormat="1" ht="31.2" x14ac:dyDescent="0.3">
      <c r="A269" s="2" t="s">
        <v>321</v>
      </c>
      <c r="B269" s="3" t="s">
        <v>13</v>
      </c>
      <c r="C269" s="14">
        <v>604654.15</v>
      </c>
      <c r="D269" s="14">
        <v>355840900</v>
      </c>
      <c r="E269" s="14">
        <v>0</v>
      </c>
      <c r="F269" s="17">
        <f t="shared" si="27"/>
        <v>0</v>
      </c>
      <c r="G269" s="17">
        <f t="shared" si="28"/>
        <v>0</v>
      </c>
    </row>
    <row r="270" spans="1:7" s="10" customFormat="1" ht="93.6" x14ac:dyDescent="0.3">
      <c r="A270" s="2" t="s">
        <v>636</v>
      </c>
      <c r="B270" s="3" t="s">
        <v>638</v>
      </c>
      <c r="C270" s="14">
        <f>C271</f>
        <v>0</v>
      </c>
      <c r="D270" s="14">
        <f>D271</f>
        <v>610800</v>
      </c>
      <c r="E270" s="14">
        <f>E271</f>
        <v>0</v>
      </c>
      <c r="F270" s="17">
        <f t="shared" si="27"/>
        <v>0</v>
      </c>
      <c r="G270" s="17"/>
    </row>
    <row r="271" spans="1:7" s="10" customFormat="1" ht="98.4" customHeight="1" x14ac:dyDescent="0.3">
      <c r="A271" s="2" t="s">
        <v>637</v>
      </c>
      <c r="B271" s="3" t="s">
        <v>639</v>
      </c>
      <c r="C271" s="14">
        <v>0</v>
      </c>
      <c r="D271" s="14">
        <v>610800</v>
      </c>
      <c r="E271" s="14">
        <v>0</v>
      </c>
      <c r="F271" s="17">
        <f t="shared" si="27"/>
        <v>0</v>
      </c>
      <c r="G271" s="17"/>
    </row>
    <row r="272" spans="1:7" s="10" customFormat="1" ht="46.8" x14ac:dyDescent="0.3">
      <c r="A272" s="2" t="s">
        <v>640</v>
      </c>
      <c r="B272" s="3" t="s">
        <v>642</v>
      </c>
      <c r="C272" s="14">
        <f>C273</f>
        <v>0</v>
      </c>
      <c r="D272" s="14">
        <f>D273</f>
        <v>9004200</v>
      </c>
      <c r="E272" s="14">
        <f>E273</f>
        <v>0</v>
      </c>
      <c r="F272" s="17">
        <f t="shared" si="27"/>
        <v>0</v>
      </c>
      <c r="G272" s="17"/>
    </row>
    <row r="273" spans="1:7" s="10" customFormat="1" ht="62.4" x14ac:dyDescent="0.3">
      <c r="A273" s="2" t="s">
        <v>641</v>
      </c>
      <c r="B273" s="3" t="s">
        <v>643</v>
      </c>
      <c r="C273" s="14">
        <v>0</v>
      </c>
      <c r="D273" s="14">
        <v>9004200</v>
      </c>
      <c r="E273" s="14">
        <v>0</v>
      </c>
      <c r="F273" s="17">
        <f t="shared" si="27"/>
        <v>0</v>
      </c>
      <c r="G273" s="17"/>
    </row>
    <row r="274" spans="1:7" s="10" customFormat="1" ht="62.4" x14ac:dyDescent="0.3">
      <c r="A274" s="2" t="s">
        <v>644</v>
      </c>
      <c r="B274" s="3" t="s">
        <v>646</v>
      </c>
      <c r="C274" s="14">
        <f>C275</f>
        <v>0</v>
      </c>
      <c r="D274" s="14">
        <f>D275</f>
        <v>6440000</v>
      </c>
      <c r="E274" s="14">
        <f>E275</f>
        <v>0</v>
      </c>
      <c r="F274" s="17">
        <f t="shared" si="27"/>
        <v>0</v>
      </c>
      <c r="G274" s="17"/>
    </row>
    <row r="275" spans="1:7" s="10" customFormat="1" ht="62.4" x14ac:dyDescent="0.3">
      <c r="A275" s="2" t="s">
        <v>645</v>
      </c>
      <c r="B275" s="3" t="s">
        <v>647</v>
      </c>
      <c r="C275" s="14">
        <v>0</v>
      </c>
      <c r="D275" s="14">
        <v>6440000</v>
      </c>
      <c r="E275" s="14">
        <v>0</v>
      </c>
      <c r="F275" s="17">
        <f t="shared" si="27"/>
        <v>0</v>
      </c>
      <c r="G275" s="17"/>
    </row>
    <row r="276" spans="1:7" s="10" customFormat="1" ht="36" customHeight="1" x14ac:dyDescent="0.3">
      <c r="A276" s="2" t="s">
        <v>773</v>
      </c>
      <c r="B276" s="3" t="s">
        <v>774</v>
      </c>
      <c r="C276" s="14">
        <v>0</v>
      </c>
      <c r="D276" s="14">
        <v>94941100</v>
      </c>
      <c r="E276" s="14">
        <v>0</v>
      </c>
      <c r="F276" s="17">
        <f t="shared" si="27"/>
        <v>0</v>
      </c>
      <c r="G276" s="17"/>
    </row>
    <row r="277" spans="1:7" s="10" customFormat="1" ht="62.4" x14ac:dyDescent="0.3">
      <c r="A277" s="2" t="s">
        <v>648</v>
      </c>
      <c r="B277" s="3" t="s">
        <v>649</v>
      </c>
      <c r="C277" s="14">
        <v>0</v>
      </c>
      <c r="D277" s="14">
        <v>9468400</v>
      </c>
      <c r="E277" s="14">
        <v>0</v>
      </c>
      <c r="F277" s="17">
        <f t="shared" si="27"/>
        <v>0</v>
      </c>
      <c r="G277" s="17"/>
    </row>
    <row r="278" spans="1:7" s="10" customFormat="1" ht="20.399999999999999" customHeight="1" x14ac:dyDescent="0.3">
      <c r="A278" s="2" t="s">
        <v>775</v>
      </c>
      <c r="B278" s="3" t="s">
        <v>777</v>
      </c>
      <c r="C278" s="14">
        <f>C279</f>
        <v>0</v>
      </c>
      <c r="D278" s="14">
        <f>D279</f>
        <v>19800000</v>
      </c>
      <c r="E278" s="14">
        <f>E279</f>
        <v>0</v>
      </c>
      <c r="F278" s="17">
        <f t="shared" si="27"/>
        <v>0</v>
      </c>
      <c r="G278" s="17"/>
    </row>
    <row r="279" spans="1:7" s="10" customFormat="1" ht="37.799999999999997" customHeight="1" x14ac:dyDescent="0.3">
      <c r="A279" s="2" t="s">
        <v>776</v>
      </c>
      <c r="B279" s="3" t="s">
        <v>778</v>
      </c>
      <c r="C279" s="14">
        <v>0</v>
      </c>
      <c r="D279" s="14">
        <v>19800000</v>
      </c>
      <c r="E279" s="14">
        <v>0</v>
      </c>
      <c r="F279" s="17">
        <f t="shared" si="27"/>
        <v>0</v>
      </c>
      <c r="G279" s="17"/>
    </row>
    <row r="280" spans="1:7" s="10" customFormat="1" ht="46.8" x14ac:dyDescent="0.3">
      <c r="A280" s="2" t="s">
        <v>888</v>
      </c>
      <c r="B280" s="3" t="s">
        <v>889</v>
      </c>
      <c r="C280" s="14">
        <f>C281</f>
        <v>1569774.24</v>
      </c>
      <c r="D280" s="14">
        <f>D281</f>
        <v>0</v>
      </c>
      <c r="E280" s="14">
        <f>E281</f>
        <v>0</v>
      </c>
      <c r="F280" s="17"/>
      <c r="G280" s="17">
        <f t="shared" si="28"/>
        <v>0</v>
      </c>
    </row>
    <row r="281" spans="1:7" s="10" customFormat="1" ht="46.8" x14ac:dyDescent="0.3">
      <c r="A281" s="2" t="s">
        <v>890</v>
      </c>
      <c r="B281" s="3" t="s">
        <v>891</v>
      </c>
      <c r="C281" s="14">
        <v>1569774.24</v>
      </c>
      <c r="D281" s="14">
        <v>0</v>
      </c>
      <c r="E281" s="14">
        <v>0</v>
      </c>
      <c r="F281" s="17"/>
      <c r="G281" s="17">
        <f t="shared" si="28"/>
        <v>0</v>
      </c>
    </row>
    <row r="282" spans="1:7" s="10" customFormat="1" ht="46.8" x14ac:dyDescent="0.3">
      <c r="A282" s="2" t="s">
        <v>652</v>
      </c>
      <c r="B282" s="3" t="s">
        <v>650</v>
      </c>
      <c r="C282" s="14">
        <f>C283</f>
        <v>0</v>
      </c>
      <c r="D282" s="14">
        <f>D283</f>
        <v>2992700</v>
      </c>
      <c r="E282" s="14">
        <f>E283</f>
        <v>0</v>
      </c>
      <c r="F282" s="17">
        <f t="shared" si="27"/>
        <v>0</v>
      </c>
      <c r="G282" s="17"/>
    </row>
    <row r="283" spans="1:7" s="10" customFormat="1" ht="62.4" x14ac:dyDescent="0.3">
      <c r="A283" s="2" t="s">
        <v>653</v>
      </c>
      <c r="B283" s="3" t="s">
        <v>651</v>
      </c>
      <c r="C283" s="14">
        <v>0</v>
      </c>
      <c r="D283" s="14">
        <v>2992700</v>
      </c>
      <c r="E283" s="14">
        <v>0</v>
      </c>
      <c r="F283" s="17">
        <f t="shared" si="27"/>
        <v>0</v>
      </c>
      <c r="G283" s="17"/>
    </row>
    <row r="284" spans="1:7" s="10" customFormat="1" ht="31.2" x14ac:dyDescent="0.3">
      <c r="A284" s="2" t="s">
        <v>655</v>
      </c>
      <c r="B284" s="3" t="s">
        <v>654</v>
      </c>
      <c r="C284" s="14">
        <f>C285</f>
        <v>0</v>
      </c>
      <c r="D284" s="14">
        <f>D285</f>
        <v>2187092600</v>
      </c>
      <c r="E284" s="14">
        <f>E285</f>
        <v>595379126.94000006</v>
      </c>
      <c r="F284" s="17">
        <f t="shared" si="27"/>
        <v>27.222401417297103</v>
      </c>
      <c r="G284" s="17"/>
    </row>
    <row r="285" spans="1:7" s="10" customFormat="1" ht="31.2" x14ac:dyDescent="0.3">
      <c r="A285" s="2" t="s">
        <v>656</v>
      </c>
      <c r="B285" s="3" t="s">
        <v>779</v>
      </c>
      <c r="C285" s="14">
        <v>0</v>
      </c>
      <c r="D285" s="14">
        <v>2187092600</v>
      </c>
      <c r="E285" s="14">
        <v>595379126.94000006</v>
      </c>
      <c r="F285" s="17">
        <f t="shared" si="27"/>
        <v>27.222401417297103</v>
      </c>
      <c r="G285" s="17"/>
    </row>
    <row r="286" spans="1:7" s="10" customFormat="1" ht="46.8" x14ac:dyDescent="0.3">
      <c r="A286" s="2" t="s">
        <v>718</v>
      </c>
      <c r="B286" s="3" t="s">
        <v>716</v>
      </c>
      <c r="C286" s="14">
        <f>C287</f>
        <v>0</v>
      </c>
      <c r="D286" s="14">
        <f>D287</f>
        <v>487621200</v>
      </c>
      <c r="E286" s="14">
        <f>E287</f>
        <v>121963797.90000001</v>
      </c>
      <c r="F286" s="17">
        <f t="shared" si="27"/>
        <v>25.011996586694757</v>
      </c>
      <c r="G286" s="17"/>
    </row>
    <row r="287" spans="1:7" s="10" customFormat="1" ht="46.8" x14ac:dyDescent="0.3">
      <c r="A287" s="2" t="s">
        <v>719</v>
      </c>
      <c r="B287" s="3" t="s">
        <v>717</v>
      </c>
      <c r="C287" s="14">
        <v>0</v>
      </c>
      <c r="D287" s="14">
        <v>487621200</v>
      </c>
      <c r="E287" s="14">
        <v>121963797.90000001</v>
      </c>
      <c r="F287" s="17">
        <f t="shared" si="27"/>
        <v>25.011996586694757</v>
      </c>
      <c r="G287" s="17"/>
    </row>
    <row r="288" spans="1:7" s="10" customFormat="1" ht="49.8" customHeight="1" x14ac:dyDescent="0.3">
      <c r="A288" s="2" t="s">
        <v>782</v>
      </c>
      <c r="B288" s="3" t="s">
        <v>780</v>
      </c>
      <c r="C288" s="14">
        <f>C289</f>
        <v>0</v>
      </c>
      <c r="D288" s="14">
        <f>D289</f>
        <v>835011000</v>
      </c>
      <c r="E288" s="14">
        <f>E289</f>
        <v>0</v>
      </c>
      <c r="F288" s="17">
        <f t="shared" si="27"/>
        <v>0</v>
      </c>
      <c r="G288" s="17"/>
    </row>
    <row r="289" spans="1:7" s="10" customFormat="1" ht="55.2" customHeight="1" x14ac:dyDescent="0.3">
      <c r="A289" s="2" t="s">
        <v>783</v>
      </c>
      <c r="B289" s="3" t="s">
        <v>781</v>
      </c>
      <c r="C289" s="14">
        <v>0</v>
      </c>
      <c r="D289" s="14">
        <v>835011000</v>
      </c>
      <c r="E289" s="14">
        <v>0</v>
      </c>
      <c r="F289" s="17">
        <f t="shared" si="27"/>
        <v>0</v>
      </c>
      <c r="G289" s="17"/>
    </row>
    <row r="290" spans="1:7" s="10" customFormat="1" ht="62.4" x14ac:dyDescent="0.3">
      <c r="A290" s="2" t="s">
        <v>322</v>
      </c>
      <c r="B290" s="3" t="s">
        <v>14</v>
      </c>
      <c r="C290" s="14">
        <v>3802661.58</v>
      </c>
      <c r="D290" s="14">
        <v>20920400</v>
      </c>
      <c r="E290" s="14">
        <v>3121624.65</v>
      </c>
      <c r="F290" s="17">
        <f t="shared" si="27"/>
        <v>14.921438643620579</v>
      </c>
      <c r="G290" s="17">
        <f t="shared" si="28"/>
        <v>82.090519609162797</v>
      </c>
    </row>
    <row r="291" spans="1:7" s="10" customFormat="1" ht="54" customHeight="1" x14ac:dyDescent="0.3">
      <c r="A291" s="2" t="s">
        <v>786</v>
      </c>
      <c r="B291" s="3" t="s">
        <v>784</v>
      </c>
      <c r="C291" s="14">
        <f>C292</f>
        <v>0</v>
      </c>
      <c r="D291" s="14">
        <f>D292</f>
        <v>227746600</v>
      </c>
      <c r="E291" s="14">
        <f>E292</f>
        <v>9834077.8000000007</v>
      </c>
      <c r="F291" s="17">
        <f t="shared" si="27"/>
        <v>4.3179910479453927</v>
      </c>
      <c r="G291" s="17"/>
    </row>
    <row r="292" spans="1:7" s="10" customFormat="1" ht="51" customHeight="1" x14ac:dyDescent="0.3">
      <c r="A292" s="2" t="s">
        <v>787</v>
      </c>
      <c r="B292" s="3" t="s">
        <v>785</v>
      </c>
      <c r="C292" s="14">
        <v>0</v>
      </c>
      <c r="D292" s="14">
        <v>227746600</v>
      </c>
      <c r="E292" s="14">
        <v>9834077.8000000007</v>
      </c>
      <c r="F292" s="17">
        <f t="shared" si="27"/>
        <v>4.3179910479453927</v>
      </c>
      <c r="G292" s="17"/>
    </row>
    <row r="293" spans="1:7" s="10" customFormat="1" ht="62.4" x14ac:dyDescent="0.3">
      <c r="A293" s="2" t="s">
        <v>657</v>
      </c>
      <c r="B293" s="3" t="s">
        <v>659</v>
      </c>
      <c r="C293" s="14">
        <f>C294</f>
        <v>336599.78</v>
      </c>
      <c r="D293" s="14">
        <f>D294</f>
        <v>7484800</v>
      </c>
      <c r="E293" s="14">
        <f>E294</f>
        <v>0</v>
      </c>
      <c r="F293" s="17">
        <f t="shared" si="27"/>
        <v>0</v>
      </c>
      <c r="G293" s="17">
        <f t="shared" si="28"/>
        <v>0</v>
      </c>
    </row>
    <row r="294" spans="1:7" s="10" customFormat="1" ht="62.4" x14ac:dyDescent="0.3">
      <c r="A294" s="2" t="s">
        <v>658</v>
      </c>
      <c r="B294" s="3" t="s">
        <v>660</v>
      </c>
      <c r="C294" s="14">
        <v>336599.78</v>
      </c>
      <c r="D294" s="14">
        <v>7484800</v>
      </c>
      <c r="E294" s="14">
        <v>0</v>
      </c>
      <c r="F294" s="17">
        <f t="shared" si="27"/>
        <v>0</v>
      </c>
      <c r="G294" s="17">
        <f t="shared" si="28"/>
        <v>0</v>
      </c>
    </row>
    <row r="295" spans="1:7" s="10" customFormat="1" ht="62.4" x14ac:dyDescent="0.3">
      <c r="A295" s="2" t="s">
        <v>892</v>
      </c>
      <c r="B295" s="3" t="s">
        <v>893</v>
      </c>
      <c r="C295" s="14">
        <f>C296</f>
        <v>854652.78</v>
      </c>
      <c r="D295" s="14">
        <f>D296</f>
        <v>0</v>
      </c>
      <c r="E295" s="14">
        <f>E296</f>
        <v>0</v>
      </c>
      <c r="F295" s="17"/>
      <c r="G295" s="17">
        <f t="shared" si="28"/>
        <v>0</v>
      </c>
    </row>
    <row r="296" spans="1:7" s="10" customFormat="1" ht="62.4" x14ac:dyDescent="0.3">
      <c r="A296" s="2" t="s">
        <v>894</v>
      </c>
      <c r="B296" s="3" t="s">
        <v>895</v>
      </c>
      <c r="C296" s="14">
        <v>854652.78</v>
      </c>
      <c r="D296" s="14">
        <v>0</v>
      </c>
      <c r="E296" s="14">
        <v>0</v>
      </c>
      <c r="F296" s="17"/>
      <c r="G296" s="17">
        <f t="shared" si="28"/>
        <v>0</v>
      </c>
    </row>
    <row r="297" spans="1:7" s="10" customFormat="1" ht="46.8" x14ac:dyDescent="0.3">
      <c r="A297" s="2" t="s">
        <v>323</v>
      </c>
      <c r="B297" s="3" t="s">
        <v>15</v>
      </c>
      <c r="C297" s="14">
        <v>559003.19999999995</v>
      </c>
      <c r="D297" s="14">
        <v>1685900</v>
      </c>
      <c r="E297" s="14">
        <v>484240.9</v>
      </c>
      <c r="F297" s="17">
        <f t="shared" si="27"/>
        <v>28.722990687466638</v>
      </c>
      <c r="G297" s="17">
        <f t="shared" si="28"/>
        <v>86.625783179774302</v>
      </c>
    </row>
    <row r="298" spans="1:7" s="10" customFormat="1" ht="38.4" customHeight="1" x14ac:dyDescent="0.3">
      <c r="A298" s="2" t="s">
        <v>435</v>
      </c>
      <c r="B298" s="3" t="s">
        <v>436</v>
      </c>
      <c r="C298" s="14">
        <f>C299</f>
        <v>0</v>
      </c>
      <c r="D298" s="14">
        <f>D299</f>
        <v>24122900</v>
      </c>
      <c r="E298" s="14">
        <f>E299</f>
        <v>0</v>
      </c>
      <c r="F298" s="17">
        <f t="shared" si="27"/>
        <v>0</v>
      </c>
      <c r="G298" s="17"/>
    </row>
    <row r="299" spans="1:7" ht="46.8" x14ac:dyDescent="0.3">
      <c r="A299" s="2" t="s">
        <v>324</v>
      </c>
      <c r="B299" s="3" t="s">
        <v>16</v>
      </c>
      <c r="C299" s="14">
        <v>0</v>
      </c>
      <c r="D299" s="14">
        <v>24122900</v>
      </c>
      <c r="E299" s="14">
        <v>0</v>
      </c>
      <c r="F299" s="17">
        <f t="shared" si="27"/>
        <v>0</v>
      </c>
      <c r="G299" s="17"/>
    </row>
    <row r="300" spans="1:7" ht="31.2" x14ac:dyDescent="0.3">
      <c r="A300" s="2" t="s">
        <v>661</v>
      </c>
      <c r="B300" s="3" t="s">
        <v>663</v>
      </c>
      <c r="C300" s="14">
        <f>C301</f>
        <v>0</v>
      </c>
      <c r="D300" s="14">
        <f>D301</f>
        <v>36742400</v>
      </c>
      <c r="E300" s="14">
        <f>E301</f>
        <v>0</v>
      </c>
      <c r="F300" s="17">
        <f t="shared" si="27"/>
        <v>0</v>
      </c>
      <c r="G300" s="17"/>
    </row>
    <row r="301" spans="1:7" ht="31.2" x14ac:dyDescent="0.3">
      <c r="A301" s="2" t="s">
        <v>662</v>
      </c>
      <c r="B301" s="3" t="s">
        <v>664</v>
      </c>
      <c r="C301" s="14">
        <v>0</v>
      </c>
      <c r="D301" s="14">
        <v>36742400</v>
      </c>
      <c r="E301" s="14">
        <v>0</v>
      </c>
      <c r="F301" s="17">
        <f t="shared" si="27"/>
        <v>0</v>
      </c>
      <c r="G301" s="17"/>
    </row>
    <row r="302" spans="1:7" ht="54.6" customHeight="1" x14ac:dyDescent="0.3">
      <c r="A302" s="2" t="s">
        <v>790</v>
      </c>
      <c r="B302" s="3" t="s">
        <v>788</v>
      </c>
      <c r="C302" s="14">
        <f>C303</f>
        <v>0</v>
      </c>
      <c r="D302" s="14">
        <f>D303</f>
        <v>10914700</v>
      </c>
      <c r="E302" s="14">
        <f>E303</f>
        <v>0</v>
      </c>
      <c r="F302" s="17">
        <f t="shared" si="27"/>
        <v>0</v>
      </c>
      <c r="G302" s="17"/>
    </row>
    <row r="303" spans="1:7" ht="68.400000000000006" customHeight="1" x14ac:dyDescent="0.3">
      <c r="A303" s="2" t="s">
        <v>791</v>
      </c>
      <c r="B303" s="3" t="s">
        <v>789</v>
      </c>
      <c r="C303" s="14">
        <v>0</v>
      </c>
      <c r="D303" s="14">
        <v>10914700</v>
      </c>
      <c r="E303" s="14">
        <v>0</v>
      </c>
      <c r="F303" s="17">
        <f t="shared" si="27"/>
        <v>0</v>
      </c>
      <c r="G303" s="17"/>
    </row>
    <row r="304" spans="1:7" ht="31.2" x14ac:dyDescent="0.3">
      <c r="A304" s="2" t="s">
        <v>437</v>
      </c>
      <c r="B304" s="3" t="s">
        <v>438</v>
      </c>
      <c r="C304" s="14">
        <f>C305</f>
        <v>9237052.0700000003</v>
      </c>
      <c r="D304" s="14">
        <f>D305</f>
        <v>10679200</v>
      </c>
      <c r="E304" s="14">
        <f>E305</f>
        <v>4332044.66</v>
      </c>
      <c r="F304" s="17">
        <f t="shared" si="27"/>
        <v>40.565254513446703</v>
      </c>
      <c r="G304" s="17">
        <f t="shared" si="28"/>
        <v>46.898562735935727</v>
      </c>
    </row>
    <row r="305" spans="1:7" ht="31.2" x14ac:dyDescent="0.3">
      <c r="A305" s="2" t="s">
        <v>325</v>
      </c>
      <c r="B305" s="3" t="s">
        <v>17</v>
      </c>
      <c r="C305" s="14">
        <v>9237052.0700000003</v>
      </c>
      <c r="D305" s="14">
        <v>10679200</v>
      </c>
      <c r="E305" s="14">
        <v>4332044.66</v>
      </c>
      <c r="F305" s="17">
        <f t="shared" si="27"/>
        <v>40.565254513446703</v>
      </c>
      <c r="G305" s="17">
        <f t="shared" si="28"/>
        <v>46.898562735935727</v>
      </c>
    </row>
    <row r="306" spans="1:7" ht="31.2" x14ac:dyDescent="0.3">
      <c r="A306" s="2" t="s">
        <v>665</v>
      </c>
      <c r="B306" s="3" t="s">
        <v>669</v>
      </c>
      <c r="C306" s="14">
        <f>C307</f>
        <v>0</v>
      </c>
      <c r="D306" s="14">
        <f>D307</f>
        <v>616631200</v>
      </c>
      <c r="E306" s="14">
        <f>E307</f>
        <v>0</v>
      </c>
      <c r="F306" s="17">
        <f t="shared" si="27"/>
        <v>0</v>
      </c>
      <c r="G306" s="17"/>
    </row>
    <row r="307" spans="1:7" ht="46.8" x14ac:dyDescent="0.3">
      <c r="A307" s="2" t="s">
        <v>666</v>
      </c>
      <c r="B307" s="3" t="s">
        <v>670</v>
      </c>
      <c r="C307" s="14">
        <v>0</v>
      </c>
      <c r="D307" s="14">
        <v>616631200</v>
      </c>
      <c r="E307" s="14">
        <v>0</v>
      </c>
      <c r="F307" s="17">
        <f t="shared" si="27"/>
        <v>0</v>
      </c>
      <c r="G307" s="17"/>
    </row>
    <row r="308" spans="1:7" ht="31.2" x14ac:dyDescent="0.3">
      <c r="A308" s="4" t="s">
        <v>667</v>
      </c>
      <c r="B308" s="3" t="s">
        <v>671</v>
      </c>
      <c r="C308" s="14">
        <f>C309</f>
        <v>1001985.86</v>
      </c>
      <c r="D308" s="14">
        <f>D309</f>
        <v>890283100</v>
      </c>
      <c r="E308" s="14">
        <f>E309</f>
        <v>0</v>
      </c>
      <c r="F308" s="17">
        <f t="shared" si="27"/>
        <v>0</v>
      </c>
      <c r="G308" s="17">
        <f t="shared" si="28"/>
        <v>0</v>
      </c>
    </row>
    <row r="309" spans="1:7" ht="46.8" x14ac:dyDescent="0.3">
      <c r="A309" s="4" t="s">
        <v>668</v>
      </c>
      <c r="B309" s="3" t="s">
        <v>672</v>
      </c>
      <c r="C309" s="14">
        <v>1001985.86</v>
      </c>
      <c r="D309" s="14">
        <v>890283100</v>
      </c>
      <c r="E309" s="14">
        <v>0</v>
      </c>
      <c r="F309" s="17">
        <f t="shared" ref="F309:F376" si="29">E309/D309*100</f>
        <v>0</v>
      </c>
      <c r="G309" s="17">
        <f t="shared" si="28"/>
        <v>0</v>
      </c>
    </row>
    <row r="310" spans="1:7" ht="31.2" x14ac:dyDescent="0.3">
      <c r="A310" s="2" t="s">
        <v>439</v>
      </c>
      <c r="B310" s="3" t="s">
        <v>440</v>
      </c>
      <c r="C310" s="14">
        <f>C311</f>
        <v>0</v>
      </c>
      <c r="D310" s="14">
        <f>D311</f>
        <v>1738800</v>
      </c>
      <c r="E310" s="14">
        <f>E311</f>
        <v>0</v>
      </c>
      <c r="F310" s="17">
        <f t="shared" si="29"/>
        <v>0</v>
      </c>
      <c r="G310" s="17"/>
    </row>
    <row r="311" spans="1:7" ht="46.8" x14ac:dyDescent="0.3">
      <c r="A311" s="2" t="s">
        <v>326</v>
      </c>
      <c r="B311" s="3" t="s">
        <v>18</v>
      </c>
      <c r="C311" s="14">
        <v>0</v>
      </c>
      <c r="D311" s="14">
        <v>1738800</v>
      </c>
      <c r="E311" s="14">
        <v>0</v>
      </c>
      <c r="F311" s="17">
        <f t="shared" si="29"/>
        <v>0</v>
      </c>
      <c r="G311" s="17"/>
    </row>
    <row r="312" spans="1:7" ht="31.2" x14ac:dyDescent="0.3">
      <c r="A312" s="2" t="s">
        <v>441</v>
      </c>
      <c r="B312" s="3" t="s">
        <v>442</v>
      </c>
      <c r="C312" s="14">
        <f>C313</f>
        <v>4237999.91</v>
      </c>
      <c r="D312" s="14">
        <f>D313</f>
        <v>16057100</v>
      </c>
      <c r="E312" s="14">
        <f>E313</f>
        <v>0</v>
      </c>
      <c r="F312" s="17">
        <f t="shared" si="29"/>
        <v>0</v>
      </c>
      <c r="G312" s="17">
        <f t="shared" si="28"/>
        <v>0</v>
      </c>
    </row>
    <row r="313" spans="1:7" ht="31.2" x14ac:dyDescent="0.3">
      <c r="A313" s="2" t="s">
        <v>327</v>
      </c>
      <c r="B313" s="3" t="s">
        <v>19</v>
      </c>
      <c r="C313" s="14">
        <v>4237999.91</v>
      </c>
      <c r="D313" s="14">
        <v>16057100</v>
      </c>
      <c r="E313" s="14">
        <v>0</v>
      </c>
      <c r="F313" s="17">
        <f t="shared" si="29"/>
        <v>0</v>
      </c>
      <c r="G313" s="17">
        <f t="shared" si="28"/>
        <v>0</v>
      </c>
    </row>
    <row r="314" spans="1:7" x14ac:dyDescent="0.3">
      <c r="A314" s="2" t="s">
        <v>443</v>
      </c>
      <c r="B314" s="3" t="s">
        <v>444</v>
      </c>
      <c r="C314" s="14">
        <f>C315</f>
        <v>3528233.38</v>
      </c>
      <c r="D314" s="14">
        <f>D315</f>
        <v>118564500</v>
      </c>
      <c r="E314" s="14">
        <f>E315</f>
        <v>1799999.61</v>
      </c>
      <c r="F314" s="17">
        <f t="shared" si="29"/>
        <v>1.51816067203927</v>
      </c>
      <c r="G314" s="17">
        <f t="shared" si="28"/>
        <v>51.017022292329209</v>
      </c>
    </row>
    <row r="315" spans="1:7" ht="31.2" x14ac:dyDescent="0.3">
      <c r="A315" s="2" t="s">
        <v>328</v>
      </c>
      <c r="B315" s="3" t="s">
        <v>20</v>
      </c>
      <c r="C315" s="14">
        <v>3528233.38</v>
      </c>
      <c r="D315" s="14">
        <v>118564500</v>
      </c>
      <c r="E315" s="14">
        <v>1799999.61</v>
      </c>
      <c r="F315" s="17">
        <f t="shared" si="29"/>
        <v>1.51816067203927</v>
      </c>
      <c r="G315" s="17">
        <f t="shared" si="28"/>
        <v>51.017022292329209</v>
      </c>
    </row>
    <row r="316" spans="1:7" ht="31.2" x14ac:dyDescent="0.3">
      <c r="A316" s="2" t="s">
        <v>445</v>
      </c>
      <c r="B316" s="3" t="s">
        <v>446</v>
      </c>
      <c r="C316" s="14">
        <f>C317</f>
        <v>72864000</v>
      </c>
      <c r="D316" s="14">
        <f>D317</f>
        <v>379734500</v>
      </c>
      <c r="E316" s="14">
        <f>E317</f>
        <v>95277285.489999995</v>
      </c>
      <c r="F316" s="17">
        <f t="shared" si="29"/>
        <v>25.090500202114896</v>
      </c>
      <c r="G316" s="17">
        <f t="shared" si="28"/>
        <v>130.76043792545016</v>
      </c>
    </row>
    <row r="317" spans="1:7" ht="46.8" x14ac:dyDescent="0.3">
      <c r="A317" s="2" t="s">
        <v>329</v>
      </c>
      <c r="B317" s="3" t="s">
        <v>166</v>
      </c>
      <c r="C317" s="14">
        <v>72864000</v>
      </c>
      <c r="D317" s="14">
        <v>379734500</v>
      </c>
      <c r="E317" s="14">
        <v>95277285.489999995</v>
      </c>
      <c r="F317" s="17">
        <f t="shared" si="29"/>
        <v>25.090500202114896</v>
      </c>
      <c r="G317" s="17">
        <f t="shared" si="28"/>
        <v>130.76043792545016</v>
      </c>
    </row>
    <row r="318" spans="1:7" ht="66.599999999999994" customHeight="1" x14ac:dyDescent="0.3">
      <c r="A318" s="2" t="s">
        <v>447</v>
      </c>
      <c r="B318" s="3" t="s">
        <v>792</v>
      </c>
      <c r="C318" s="14">
        <f>C319</f>
        <v>30545100</v>
      </c>
      <c r="D318" s="14">
        <f>D319</f>
        <v>69414500</v>
      </c>
      <c r="E318" s="14">
        <f>E319</f>
        <v>0</v>
      </c>
      <c r="F318" s="17">
        <f t="shared" si="29"/>
        <v>0</v>
      </c>
      <c r="G318" s="17">
        <f t="shared" si="28"/>
        <v>0</v>
      </c>
    </row>
    <row r="319" spans="1:7" s="9" customFormat="1" ht="66.599999999999994" customHeight="1" x14ac:dyDescent="0.3">
      <c r="A319" s="2" t="s">
        <v>330</v>
      </c>
      <c r="B319" s="3" t="s">
        <v>793</v>
      </c>
      <c r="C319" s="14">
        <v>30545100</v>
      </c>
      <c r="D319" s="14">
        <v>69414500</v>
      </c>
      <c r="E319" s="14">
        <v>0</v>
      </c>
      <c r="F319" s="17">
        <f t="shared" si="29"/>
        <v>0</v>
      </c>
      <c r="G319" s="17">
        <f t="shared" si="28"/>
        <v>0</v>
      </c>
    </row>
    <row r="320" spans="1:7" s="9" customFormat="1" ht="31.2" x14ac:dyDescent="0.3">
      <c r="A320" s="2" t="s">
        <v>674</v>
      </c>
      <c r="B320" s="3" t="s">
        <v>673</v>
      </c>
      <c r="C320" s="14">
        <v>0</v>
      </c>
      <c r="D320" s="14">
        <v>16803400</v>
      </c>
      <c r="E320" s="14">
        <v>3575812.76</v>
      </c>
      <c r="F320" s="17">
        <f t="shared" si="29"/>
        <v>21.280293035933205</v>
      </c>
      <c r="G320" s="17"/>
    </row>
    <row r="321" spans="1:7" s="9" customFormat="1" ht="31.2" x14ac:dyDescent="0.3">
      <c r="A321" s="2" t="s">
        <v>448</v>
      </c>
      <c r="B321" s="3" t="s">
        <v>449</v>
      </c>
      <c r="C321" s="14">
        <f>C322</f>
        <v>0</v>
      </c>
      <c r="D321" s="14">
        <f>D322</f>
        <v>325156500</v>
      </c>
      <c r="E321" s="14">
        <f>E322</f>
        <v>69433.350000000006</v>
      </c>
      <c r="F321" s="17">
        <f t="shared" si="29"/>
        <v>2.1353825004267177E-2</v>
      </c>
      <c r="G321" s="17"/>
    </row>
    <row r="322" spans="1:7" s="9" customFormat="1" ht="31.2" x14ac:dyDescent="0.3">
      <c r="A322" s="2" t="s">
        <v>331</v>
      </c>
      <c r="B322" s="3" t="s">
        <v>167</v>
      </c>
      <c r="C322" s="14">
        <v>0</v>
      </c>
      <c r="D322" s="14">
        <v>325156500</v>
      </c>
      <c r="E322" s="14">
        <v>69433.350000000006</v>
      </c>
      <c r="F322" s="17">
        <f t="shared" si="29"/>
        <v>2.1353825004267177E-2</v>
      </c>
      <c r="G322" s="17"/>
    </row>
    <row r="323" spans="1:7" s="10" customFormat="1" ht="31.2" x14ac:dyDescent="0.3">
      <c r="A323" s="2" t="s">
        <v>332</v>
      </c>
      <c r="B323" s="3" t="s">
        <v>21</v>
      </c>
      <c r="C323" s="14">
        <v>0</v>
      </c>
      <c r="D323" s="14">
        <v>23612000</v>
      </c>
      <c r="E323" s="14">
        <v>0</v>
      </c>
      <c r="F323" s="17">
        <f t="shared" si="29"/>
        <v>0</v>
      </c>
      <c r="G323" s="17"/>
    </row>
    <row r="324" spans="1:7" s="10" customFormat="1" x14ac:dyDescent="0.3">
      <c r="A324" s="2" t="s">
        <v>678</v>
      </c>
      <c r="B324" s="3" t="s">
        <v>675</v>
      </c>
      <c r="C324" s="14">
        <f>C325</f>
        <v>0</v>
      </c>
      <c r="D324" s="14">
        <f>D325</f>
        <v>11854400</v>
      </c>
      <c r="E324" s="14">
        <f>E325</f>
        <v>2892200</v>
      </c>
      <c r="F324" s="17">
        <f t="shared" si="29"/>
        <v>24.397691996220814</v>
      </c>
      <c r="G324" s="17"/>
    </row>
    <row r="325" spans="1:7" s="10" customFormat="1" ht="31.2" x14ac:dyDescent="0.3">
      <c r="A325" s="2" t="s">
        <v>679</v>
      </c>
      <c r="B325" s="3" t="s">
        <v>676</v>
      </c>
      <c r="C325" s="14">
        <v>0</v>
      </c>
      <c r="D325" s="14">
        <v>11854400</v>
      </c>
      <c r="E325" s="14">
        <v>2892200</v>
      </c>
      <c r="F325" s="17">
        <f t="shared" si="29"/>
        <v>24.397691996220814</v>
      </c>
      <c r="G325" s="17"/>
    </row>
    <row r="326" spans="1:7" s="10" customFormat="1" ht="52.8" customHeight="1" x14ac:dyDescent="0.3">
      <c r="A326" s="2" t="s">
        <v>680</v>
      </c>
      <c r="B326" s="3" t="s">
        <v>677</v>
      </c>
      <c r="C326" s="14">
        <v>0</v>
      </c>
      <c r="D326" s="14">
        <v>104452500</v>
      </c>
      <c r="E326" s="14">
        <v>8706257.9800000004</v>
      </c>
      <c r="F326" s="17">
        <f t="shared" si="29"/>
        <v>8.3351360474856993</v>
      </c>
      <c r="G326" s="17"/>
    </row>
    <row r="327" spans="1:7" s="10" customFormat="1" ht="101.4" customHeight="1" x14ac:dyDescent="0.3">
      <c r="A327" s="2" t="s">
        <v>796</v>
      </c>
      <c r="B327" s="3" t="s">
        <v>794</v>
      </c>
      <c r="C327" s="14">
        <f>C328</f>
        <v>0</v>
      </c>
      <c r="D327" s="14">
        <f>D328</f>
        <v>5381500</v>
      </c>
      <c r="E327" s="14">
        <f>E328</f>
        <v>0</v>
      </c>
      <c r="F327" s="17">
        <f t="shared" si="29"/>
        <v>0</v>
      </c>
      <c r="G327" s="17"/>
    </row>
    <row r="328" spans="1:7" s="10" customFormat="1" ht="99" customHeight="1" x14ac:dyDescent="0.3">
      <c r="A328" s="2" t="s">
        <v>797</v>
      </c>
      <c r="B328" s="3" t="s">
        <v>795</v>
      </c>
      <c r="C328" s="14">
        <v>0</v>
      </c>
      <c r="D328" s="14">
        <v>5381500</v>
      </c>
      <c r="E328" s="14">
        <v>0</v>
      </c>
      <c r="F328" s="17">
        <f t="shared" si="29"/>
        <v>0</v>
      </c>
      <c r="G328" s="17"/>
    </row>
    <row r="329" spans="1:7" s="10" customFormat="1" ht="62.4" x14ac:dyDescent="0.3">
      <c r="A329" s="2" t="s">
        <v>450</v>
      </c>
      <c r="B329" s="3" t="s">
        <v>451</v>
      </c>
      <c r="C329" s="14">
        <f>C330</f>
        <v>171840530</v>
      </c>
      <c r="D329" s="14">
        <f>D330</f>
        <v>925278800</v>
      </c>
      <c r="E329" s="14">
        <f>E330</f>
        <v>87323952.040000007</v>
      </c>
      <c r="F329" s="17">
        <f t="shared" si="29"/>
        <v>9.4375827091250777</v>
      </c>
      <c r="G329" s="17">
        <f t="shared" ref="G325:G388" si="30">E329/C329*100</f>
        <v>50.816854463845061</v>
      </c>
    </row>
    <row r="330" spans="1:7" s="10" customFormat="1" ht="65.25" customHeight="1" x14ac:dyDescent="0.3">
      <c r="A330" s="2" t="s">
        <v>333</v>
      </c>
      <c r="B330" s="3" t="s">
        <v>8</v>
      </c>
      <c r="C330" s="14">
        <v>171840530</v>
      </c>
      <c r="D330" s="14">
        <v>925278800</v>
      </c>
      <c r="E330" s="14">
        <v>87323952.040000007</v>
      </c>
      <c r="F330" s="17">
        <f t="shared" si="29"/>
        <v>9.4375827091250777</v>
      </c>
      <c r="G330" s="17">
        <f t="shared" si="30"/>
        <v>50.816854463845061</v>
      </c>
    </row>
    <row r="331" spans="1:7" s="10" customFormat="1" ht="46.8" x14ac:dyDescent="0.3">
      <c r="A331" s="2" t="s">
        <v>681</v>
      </c>
      <c r="B331" s="3" t="s">
        <v>683</v>
      </c>
      <c r="C331" s="14">
        <f>C332</f>
        <v>0</v>
      </c>
      <c r="D331" s="14">
        <f>D332</f>
        <v>396954000</v>
      </c>
      <c r="E331" s="14">
        <f>E332</f>
        <v>0</v>
      </c>
      <c r="F331" s="17">
        <f t="shared" si="29"/>
        <v>0</v>
      </c>
      <c r="G331" s="17"/>
    </row>
    <row r="332" spans="1:7" s="10" customFormat="1" ht="46.8" x14ac:dyDescent="0.3">
      <c r="A332" s="2" t="s">
        <v>682</v>
      </c>
      <c r="B332" s="3" t="s">
        <v>684</v>
      </c>
      <c r="C332" s="14">
        <v>0</v>
      </c>
      <c r="D332" s="14">
        <v>396954000</v>
      </c>
      <c r="E332" s="14">
        <v>0</v>
      </c>
      <c r="F332" s="17">
        <f t="shared" si="29"/>
        <v>0</v>
      </c>
      <c r="G332" s="17"/>
    </row>
    <row r="333" spans="1:7" s="10" customFormat="1" x14ac:dyDescent="0.3">
      <c r="A333" s="19" t="s">
        <v>334</v>
      </c>
      <c r="B333" s="20" t="s">
        <v>23</v>
      </c>
      <c r="C333" s="13">
        <f>C334+C336+C338+C340+C341+C342+C344+C346+C348+C350+C352+C354+C356+C358+C360+C362+C363+C365+C367+C369+C371+C373+C375+C377</f>
        <v>1092145985.2199998</v>
      </c>
      <c r="D333" s="13">
        <f>D334+D336+D338+D340+D341+D342+D344+D346+D348+D350+D352+D354+D356+D358+D360+D362+D363+D365+D367+D369+D371+D373+D375+D377</f>
        <v>6850683200</v>
      </c>
      <c r="E333" s="13">
        <f>E334+E336+E338+E340+E341+E342+E344+E346+E348+E350+E352+E354+E356+E358+E360+E362+E363+E365+E367+E369+E371+E373+E375+E377</f>
        <v>1489493494.4899998</v>
      </c>
      <c r="F333" s="18">
        <f t="shared" si="29"/>
        <v>21.74226206358513</v>
      </c>
      <c r="G333" s="18">
        <f t="shared" si="30"/>
        <v>136.38227074468978</v>
      </c>
    </row>
    <row r="334" spans="1:7" s="10" customFormat="1" ht="19.8" customHeight="1" x14ac:dyDescent="0.3">
      <c r="A334" s="2" t="s">
        <v>800</v>
      </c>
      <c r="B334" s="3" t="s">
        <v>798</v>
      </c>
      <c r="C334" s="14">
        <f>C335</f>
        <v>0</v>
      </c>
      <c r="D334" s="14">
        <f>D335</f>
        <v>56710800</v>
      </c>
      <c r="E334" s="14">
        <f>E335</f>
        <v>0</v>
      </c>
      <c r="F334" s="17">
        <f t="shared" si="29"/>
        <v>0</v>
      </c>
      <c r="G334" s="17"/>
    </row>
    <row r="335" spans="1:7" s="10" customFormat="1" ht="35.4" customHeight="1" x14ac:dyDescent="0.3">
      <c r="A335" s="2" t="s">
        <v>801</v>
      </c>
      <c r="B335" s="3" t="s">
        <v>799</v>
      </c>
      <c r="C335" s="14">
        <v>0</v>
      </c>
      <c r="D335" s="14">
        <v>56710800</v>
      </c>
      <c r="E335" s="14">
        <v>0</v>
      </c>
      <c r="F335" s="17">
        <f t="shared" si="29"/>
        <v>0</v>
      </c>
      <c r="G335" s="17"/>
    </row>
    <row r="336" spans="1:7" s="10" customFormat="1" ht="31.2" x14ac:dyDescent="0.3">
      <c r="A336" s="2" t="s">
        <v>452</v>
      </c>
      <c r="B336" s="3" t="s">
        <v>453</v>
      </c>
      <c r="C336" s="14">
        <f>C337</f>
        <v>6903126.8600000003</v>
      </c>
      <c r="D336" s="14">
        <f>D337</f>
        <v>30781600</v>
      </c>
      <c r="E336" s="14">
        <f>E337</f>
        <v>7443550.2699999996</v>
      </c>
      <c r="F336" s="17">
        <f t="shared" si="29"/>
        <v>24.181817286950643</v>
      </c>
      <c r="G336" s="17">
        <f t="shared" si="30"/>
        <v>107.82867562714904</v>
      </c>
    </row>
    <row r="337" spans="1:7" s="10" customFormat="1" ht="37.799999999999997" customHeight="1" x14ac:dyDescent="0.3">
      <c r="A337" s="2" t="s">
        <v>335</v>
      </c>
      <c r="B337" s="3" t="s">
        <v>24</v>
      </c>
      <c r="C337" s="14">
        <v>6903126.8600000003</v>
      </c>
      <c r="D337" s="14">
        <v>30781600</v>
      </c>
      <c r="E337" s="14">
        <v>7443550.2699999996</v>
      </c>
      <c r="F337" s="17">
        <f t="shared" si="29"/>
        <v>24.181817286950643</v>
      </c>
      <c r="G337" s="17">
        <f t="shared" si="30"/>
        <v>107.82867562714904</v>
      </c>
    </row>
    <row r="338" spans="1:7" s="10" customFormat="1" ht="46.8" x14ac:dyDescent="0.3">
      <c r="A338" s="2" t="s">
        <v>454</v>
      </c>
      <c r="B338" s="3" t="s">
        <v>455</v>
      </c>
      <c r="C338" s="14">
        <f>C339</f>
        <v>0</v>
      </c>
      <c r="D338" s="14">
        <f>D339</f>
        <v>556300</v>
      </c>
      <c r="E338" s="14">
        <f>E339</f>
        <v>102990</v>
      </c>
      <c r="F338" s="17">
        <f t="shared" si="29"/>
        <v>18.513392054646776</v>
      </c>
      <c r="G338" s="17"/>
    </row>
    <row r="339" spans="1:7" s="10" customFormat="1" ht="46.8" x14ac:dyDescent="0.3">
      <c r="A339" s="2" t="s">
        <v>336</v>
      </c>
      <c r="B339" s="3" t="s">
        <v>25</v>
      </c>
      <c r="C339" s="14">
        <v>0</v>
      </c>
      <c r="D339" s="14">
        <v>556300</v>
      </c>
      <c r="E339" s="14">
        <v>102990</v>
      </c>
      <c r="F339" s="17">
        <f t="shared" si="29"/>
        <v>18.513392054646776</v>
      </c>
      <c r="G339" s="17"/>
    </row>
    <row r="340" spans="1:7" s="10" customFormat="1" ht="31.2" x14ac:dyDescent="0.3">
      <c r="A340" s="2" t="s">
        <v>337</v>
      </c>
      <c r="B340" s="3" t="s">
        <v>26</v>
      </c>
      <c r="C340" s="14">
        <v>0</v>
      </c>
      <c r="D340" s="14">
        <v>5963700</v>
      </c>
      <c r="E340" s="14">
        <v>0</v>
      </c>
      <c r="F340" s="17">
        <f t="shared" si="29"/>
        <v>0</v>
      </c>
      <c r="G340" s="17"/>
    </row>
    <row r="341" spans="1:7" s="10" customFormat="1" ht="31.2" x14ac:dyDescent="0.3">
      <c r="A341" s="2" t="s">
        <v>338</v>
      </c>
      <c r="B341" s="3" t="s">
        <v>27</v>
      </c>
      <c r="C341" s="14">
        <v>49842569.200000003</v>
      </c>
      <c r="D341" s="14">
        <v>358237600</v>
      </c>
      <c r="E341" s="14">
        <v>50725269.82</v>
      </c>
      <c r="F341" s="17">
        <f t="shared" si="29"/>
        <v>14.159672189630571</v>
      </c>
      <c r="G341" s="17">
        <f t="shared" si="30"/>
        <v>101.77097736767548</v>
      </c>
    </row>
    <row r="342" spans="1:7" s="10" customFormat="1" ht="79.8" customHeight="1" x14ac:dyDescent="0.3">
      <c r="A342" s="2" t="s">
        <v>804</v>
      </c>
      <c r="B342" s="21" t="s">
        <v>802</v>
      </c>
      <c r="C342" s="14">
        <f>C343</f>
        <v>0</v>
      </c>
      <c r="D342" s="14">
        <f>D343</f>
        <v>11746100</v>
      </c>
      <c r="E342" s="14">
        <f>E343</f>
        <v>0</v>
      </c>
      <c r="F342" s="17">
        <f t="shared" si="29"/>
        <v>0</v>
      </c>
      <c r="G342" s="17"/>
    </row>
    <row r="343" spans="1:7" s="10" customFormat="1" ht="81" customHeight="1" x14ac:dyDescent="0.3">
      <c r="A343" s="2" t="s">
        <v>805</v>
      </c>
      <c r="B343" s="21" t="s">
        <v>803</v>
      </c>
      <c r="C343" s="14">
        <v>0</v>
      </c>
      <c r="D343" s="14">
        <v>11746100</v>
      </c>
      <c r="E343" s="14">
        <v>0</v>
      </c>
      <c r="F343" s="17">
        <f t="shared" si="29"/>
        <v>0</v>
      </c>
      <c r="G343" s="17"/>
    </row>
    <row r="344" spans="1:7" s="10" customFormat="1" ht="46.8" x14ac:dyDescent="0.3">
      <c r="A344" s="2" t="s">
        <v>456</v>
      </c>
      <c r="B344" s="3" t="s">
        <v>457</v>
      </c>
      <c r="C344" s="14">
        <f>C345</f>
        <v>0</v>
      </c>
      <c r="D344" s="14">
        <f>D345</f>
        <v>6593200</v>
      </c>
      <c r="E344" s="14">
        <f>E345</f>
        <v>0</v>
      </c>
      <c r="F344" s="17">
        <f t="shared" si="29"/>
        <v>0</v>
      </c>
      <c r="G344" s="17"/>
    </row>
    <row r="345" spans="1:7" s="10" customFormat="1" ht="50.25" customHeight="1" x14ac:dyDescent="0.3">
      <c r="A345" s="2" t="s">
        <v>339</v>
      </c>
      <c r="B345" s="3" t="s">
        <v>28</v>
      </c>
      <c r="C345" s="14">
        <v>0</v>
      </c>
      <c r="D345" s="14">
        <v>6593200</v>
      </c>
      <c r="E345" s="14">
        <v>0</v>
      </c>
      <c r="F345" s="17">
        <f t="shared" si="29"/>
        <v>0</v>
      </c>
      <c r="G345" s="17"/>
    </row>
    <row r="346" spans="1:7" s="10" customFormat="1" ht="46.8" x14ac:dyDescent="0.3">
      <c r="A346" s="2" t="s">
        <v>458</v>
      </c>
      <c r="B346" s="3" t="s">
        <v>459</v>
      </c>
      <c r="C346" s="14">
        <f>C347</f>
        <v>366041801.64999998</v>
      </c>
      <c r="D346" s="14">
        <f>D347</f>
        <v>2070657900</v>
      </c>
      <c r="E346" s="14">
        <f>E347</f>
        <v>402262207.13999999</v>
      </c>
      <c r="F346" s="17">
        <f t="shared" si="29"/>
        <v>19.42678252839351</v>
      </c>
      <c r="G346" s="17">
        <f t="shared" si="30"/>
        <v>109.89515550593674</v>
      </c>
    </row>
    <row r="347" spans="1:7" s="10" customFormat="1" ht="46.8" x14ac:dyDescent="0.3">
      <c r="A347" s="2" t="s">
        <v>340</v>
      </c>
      <c r="B347" s="3" t="s">
        <v>29</v>
      </c>
      <c r="C347" s="14">
        <v>366041801.64999998</v>
      </c>
      <c r="D347" s="14">
        <v>2070657900</v>
      </c>
      <c r="E347" s="14">
        <v>402262207.13999999</v>
      </c>
      <c r="F347" s="17">
        <f t="shared" si="29"/>
        <v>19.42678252839351</v>
      </c>
      <c r="G347" s="17">
        <f t="shared" si="30"/>
        <v>109.89515550593674</v>
      </c>
    </row>
    <row r="348" spans="1:7" s="10" customFormat="1" ht="50.25" customHeight="1" x14ac:dyDescent="0.3">
      <c r="A348" s="2" t="s">
        <v>460</v>
      </c>
      <c r="B348" s="3" t="s">
        <v>461</v>
      </c>
      <c r="C348" s="14">
        <f>C349</f>
        <v>0</v>
      </c>
      <c r="D348" s="14">
        <f>D349</f>
        <v>3151800</v>
      </c>
      <c r="E348" s="14">
        <f>E349</f>
        <v>0</v>
      </c>
      <c r="F348" s="17">
        <f t="shared" si="29"/>
        <v>0</v>
      </c>
      <c r="G348" s="17"/>
    </row>
    <row r="349" spans="1:7" s="10" customFormat="1" ht="62.4" x14ac:dyDescent="0.3">
      <c r="A349" s="2" t="s">
        <v>341</v>
      </c>
      <c r="B349" s="3" t="s">
        <v>30</v>
      </c>
      <c r="C349" s="14">
        <v>0</v>
      </c>
      <c r="D349" s="14">
        <v>3151800</v>
      </c>
      <c r="E349" s="14">
        <v>0</v>
      </c>
      <c r="F349" s="17">
        <f t="shared" si="29"/>
        <v>0</v>
      </c>
      <c r="G349" s="17"/>
    </row>
    <row r="350" spans="1:7" s="10" customFormat="1" ht="46.8" x14ac:dyDescent="0.3">
      <c r="A350" s="2" t="s">
        <v>462</v>
      </c>
      <c r="B350" s="3" t="s">
        <v>463</v>
      </c>
      <c r="C350" s="14">
        <f>C351</f>
        <v>62798510.979999997</v>
      </c>
      <c r="D350" s="14">
        <f>D351</f>
        <v>97693300</v>
      </c>
      <c r="E350" s="14">
        <f>E351</f>
        <v>65548581.68</v>
      </c>
      <c r="F350" s="17">
        <f t="shared" si="29"/>
        <v>67.096291843964735</v>
      </c>
      <c r="G350" s="17">
        <f t="shared" si="30"/>
        <v>104.37919730433711</v>
      </c>
    </row>
    <row r="351" spans="1:7" s="10" customFormat="1" ht="62.4" x14ac:dyDescent="0.3">
      <c r="A351" s="2" t="s">
        <v>342</v>
      </c>
      <c r="B351" s="3" t="s">
        <v>31</v>
      </c>
      <c r="C351" s="14">
        <v>62798510.979999997</v>
      </c>
      <c r="D351" s="14">
        <v>97693300</v>
      </c>
      <c r="E351" s="14">
        <v>65548581.68</v>
      </c>
      <c r="F351" s="17">
        <f t="shared" si="29"/>
        <v>67.096291843964735</v>
      </c>
      <c r="G351" s="17">
        <f t="shared" si="30"/>
        <v>104.37919730433711</v>
      </c>
    </row>
    <row r="352" spans="1:7" s="10" customFormat="1" ht="69" customHeight="1" x14ac:dyDescent="0.3">
      <c r="A352" s="2" t="s">
        <v>464</v>
      </c>
      <c r="B352" s="3" t="s">
        <v>806</v>
      </c>
      <c r="C352" s="14">
        <f>C353</f>
        <v>12145.59</v>
      </c>
      <c r="D352" s="14">
        <f>D353</f>
        <v>127500</v>
      </c>
      <c r="E352" s="14">
        <f>E353</f>
        <v>12844.35</v>
      </c>
      <c r="F352" s="17">
        <f t="shared" si="29"/>
        <v>10.074</v>
      </c>
      <c r="G352" s="17">
        <f t="shared" si="30"/>
        <v>105.75319930937897</v>
      </c>
    </row>
    <row r="353" spans="1:7" s="10" customFormat="1" ht="84" customHeight="1" x14ac:dyDescent="0.3">
      <c r="A353" s="2" t="s">
        <v>343</v>
      </c>
      <c r="B353" s="3" t="s">
        <v>807</v>
      </c>
      <c r="C353" s="14">
        <v>12145.59</v>
      </c>
      <c r="D353" s="14">
        <v>127500</v>
      </c>
      <c r="E353" s="14">
        <v>12844.35</v>
      </c>
      <c r="F353" s="17">
        <f t="shared" si="29"/>
        <v>10.074</v>
      </c>
      <c r="G353" s="17">
        <f t="shared" si="30"/>
        <v>105.75319930937897</v>
      </c>
    </row>
    <row r="354" spans="1:7" s="10" customFormat="1" ht="31.2" x14ac:dyDescent="0.3">
      <c r="A354" s="2" t="s">
        <v>465</v>
      </c>
      <c r="B354" s="3" t="s">
        <v>466</v>
      </c>
      <c r="C354" s="14">
        <f>C355</f>
        <v>199100292.80000001</v>
      </c>
      <c r="D354" s="14">
        <f>D355</f>
        <v>919295400</v>
      </c>
      <c r="E354" s="14">
        <f>E355</f>
        <v>200803857.94</v>
      </c>
      <c r="F354" s="17">
        <f t="shared" si="29"/>
        <v>21.843235366999554</v>
      </c>
      <c r="G354" s="17">
        <f t="shared" si="30"/>
        <v>100.85563165982445</v>
      </c>
    </row>
    <row r="355" spans="1:7" s="10" customFormat="1" ht="31.2" x14ac:dyDescent="0.3">
      <c r="A355" s="2" t="s">
        <v>344</v>
      </c>
      <c r="B355" s="3" t="s">
        <v>32</v>
      </c>
      <c r="C355" s="14">
        <v>199100292.80000001</v>
      </c>
      <c r="D355" s="14">
        <v>919295400</v>
      </c>
      <c r="E355" s="14">
        <v>200803857.94</v>
      </c>
      <c r="F355" s="17">
        <f t="shared" si="29"/>
        <v>21.843235366999554</v>
      </c>
      <c r="G355" s="17">
        <f t="shared" si="30"/>
        <v>100.85563165982445</v>
      </c>
    </row>
    <row r="356" spans="1:7" s="10" customFormat="1" ht="31.2" x14ac:dyDescent="0.3">
      <c r="A356" s="2" t="s">
        <v>467</v>
      </c>
      <c r="B356" s="3" t="s">
        <v>468</v>
      </c>
      <c r="C356" s="14">
        <f>C357</f>
        <v>1466940</v>
      </c>
      <c r="D356" s="14">
        <f>D357</f>
        <v>8708700</v>
      </c>
      <c r="E356" s="14">
        <f>E357</f>
        <v>1802253.04</v>
      </c>
      <c r="F356" s="17">
        <f t="shared" si="29"/>
        <v>20.694857326581463</v>
      </c>
      <c r="G356" s="17">
        <f t="shared" si="30"/>
        <v>122.85799282860921</v>
      </c>
    </row>
    <row r="357" spans="1:7" s="10" customFormat="1" ht="46.8" x14ac:dyDescent="0.3">
      <c r="A357" s="2" t="s">
        <v>345</v>
      </c>
      <c r="B357" s="3" t="s">
        <v>33</v>
      </c>
      <c r="C357" s="14">
        <v>1466940</v>
      </c>
      <c r="D357" s="14">
        <v>8708700</v>
      </c>
      <c r="E357" s="14">
        <v>1802253.04</v>
      </c>
      <c r="F357" s="17">
        <f t="shared" si="29"/>
        <v>20.694857326581463</v>
      </c>
      <c r="G357" s="17">
        <f t="shared" si="30"/>
        <v>122.85799282860921</v>
      </c>
    </row>
    <row r="358" spans="1:7" s="10" customFormat="1" ht="84.6" customHeight="1" x14ac:dyDescent="0.3">
      <c r="A358" s="2" t="s">
        <v>469</v>
      </c>
      <c r="B358" s="3" t="s">
        <v>808</v>
      </c>
      <c r="C358" s="14">
        <f>C359</f>
        <v>904064.4</v>
      </c>
      <c r="D358" s="14">
        <f>D359</f>
        <v>5449900</v>
      </c>
      <c r="E358" s="14">
        <f>E359</f>
        <v>1418850.57</v>
      </c>
      <c r="F358" s="17">
        <f t="shared" si="29"/>
        <v>26.034433108864384</v>
      </c>
      <c r="G358" s="17">
        <f t="shared" si="30"/>
        <v>156.9413163487026</v>
      </c>
    </row>
    <row r="359" spans="1:7" s="10" customFormat="1" ht="82.8" customHeight="1" x14ac:dyDescent="0.3">
      <c r="A359" s="2" t="s">
        <v>346</v>
      </c>
      <c r="B359" s="3" t="s">
        <v>809</v>
      </c>
      <c r="C359" s="14">
        <v>904064.4</v>
      </c>
      <c r="D359" s="14">
        <v>5449900</v>
      </c>
      <c r="E359" s="14">
        <v>1418850.57</v>
      </c>
      <c r="F359" s="17">
        <f t="shared" si="29"/>
        <v>26.034433108864384</v>
      </c>
      <c r="G359" s="17">
        <f t="shared" si="30"/>
        <v>156.9413163487026</v>
      </c>
    </row>
    <row r="360" spans="1:7" s="10" customFormat="1" ht="84.6" customHeight="1" x14ac:dyDescent="0.3">
      <c r="A360" s="2" t="s">
        <v>470</v>
      </c>
      <c r="B360" s="3" t="s">
        <v>810</v>
      </c>
      <c r="C360" s="14">
        <f>C361</f>
        <v>17183.03</v>
      </c>
      <c r="D360" s="14">
        <f>D361</f>
        <v>105800</v>
      </c>
      <c r="E360" s="14">
        <f>E361</f>
        <v>18178.27</v>
      </c>
      <c r="F360" s="17">
        <f t="shared" si="29"/>
        <v>17.181729678638941</v>
      </c>
      <c r="G360" s="17">
        <f t="shared" si="30"/>
        <v>105.79199361230238</v>
      </c>
    </row>
    <row r="361" spans="1:7" s="10" customFormat="1" ht="85.2" customHeight="1" x14ac:dyDescent="0.3">
      <c r="A361" s="2" t="s">
        <v>347</v>
      </c>
      <c r="B361" s="3" t="s">
        <v>811</v>
      </c>
      <c r="C361" s="14">
        <v>17183.03</v>
      </c>
      <c r="D361" s="14">
        <v>105800</v>
      </c>
      <c r="E361" s="14">
        <v>18178.27</v>
      </c>
      <c r="F361" s="17">
        <f t="shared" si="29"/>
        <v>17.181729678638941</v>
      </c>
      <c r="G361" s="17">
        <f t="shared" si="30"/>
        <v>105.79199361230238</v>
      </c>
    </row>
    <row r="362" spans="1:7" s="10" customFormat="1" ht="67.8" customHeight="1" x14ac:dyDescent="0.3">
      <c r="A362" s="2" t="s">
        <v>348</v>
      </c>
      <c r="B362" s="3" t="s">
        <v>812</v>
      </c>
      <c r="C362" s="14">
        <v>87790273.730000004</v>
      </c>
      <c r="D362" s="14">
        <v>1051234200</v>
      </c>
      <c r="E362" s="14">
        <v>119993456.92</v>
      </c>
      <c r="F362" s="17">
        <f t="shared" si="29"/>
        <v>11.414531311861809</v>
      </c>
      <c r="G362" s="17">
        <f t="shared" si="30"/>
        <v>136.68194871910441</v>
      </c>
    </row>
    <row r="363" spans="1:7" s="10" customFormat="1" ht="96.6" customHeight="1" x14ac:dyDescent="0.3">
      <c r="A363" s="2" t="s">
        <v>471</v>
      </c>
      <c r="B363" s="3" t="s">
        <v>813</v>
      </c>
      <c r="C363" s="14">
        <f>C364</f>
        <v>99079756.900000006</v>
      </c>
      <c r="D363" s="14">
        <f>D364</f>
        <v>527658100</v>
      </c>
      <c r="E363" s="14">
        <f>E364</f>
        <v>120634949.61</v>
      </c>
      <c r="F363" s="17">
        <f t="shared" si="29"/>
        <v>22.862332561558325</v>
      </c>
      <c r="G363" s="17">
        <f t="shared" si="30"/>
        <v>121.75539523351414</v>
      </c>
    </row>
    <row r="364" spans="1:7" s="10" customFormat="1" ht="99.6" customHeight="1" x14ac:dyDescent="0.3">
      <c r="A364" s="2" t="s">
        <v>349</v>
      </c>
      <c r="B364" s="3" t="s">
        <v>814</v>
      </c>
      <c r="C364" s="14">
        <v>99079756.900000006</v>
      </c>
      <c r="D364" s="14">
        <v>527658100</v>
      </c>
      <c r="E364" s="14">
        <v>120634949.61</v>
      </c>
      <c r="F364" s="17">
        <f t="shared" si="29"/>
        <v>22.862332561558325</v>
      </c>
      <c r="G364" s="17">
        <f t="shared" si="30"/>
        <v>121.75539523351414</v>
      </c>
    </row>
    <row r="365" spans="1:7" s="10" customFormat="1" x14ac:dyDescent="0.3">
      <c r="A365" s="2" t="s">
        <v>472</v>
      </c>
      <c r="B365" s="3" t="s">
        <v>473</v>
      </c>
      <c r="C365" s="14">
        <f>C366</f>
        <v>395000</v>
      </c>
      <c r="D365" s="14">
        <f>D366</f>
        <v>9420200</v>
      </c>
      <c r="E365" s="14">
        <f>E366</f>
        <v>0</v>
      </c>
      <c r="F365" s="17">
        <f t="shared" si="29"/>
        <v>0</v>
      </c>
      <c r="G365" s="17">
        <f t="shared" si="30"/>
        <v>0</v>
      </c>
    </row>
    <row r="366" spans="1:7" s="10" customFormat="1" ht="31.2" x14ac:dyDescent="0.3">
      <c r="A366" s="2" t="s">
        <v>350</v>
      </c>
      <c r="B366" s="3" t="s">
        <v>34</v>
      </c>
      <c r="C366" s="14">
        <v>395000</v>
      </c>
      <c r="D366" s="14">
        <v>9420200</v>
      </c>
      <c r="E366" s="14">
        <v>0</v>
      </c>
      <c r="F366" s="17">
        <f t="shared" si="29"/>
        <v>0</v>
      </c>
      <c r="G366" s="17">
        <f t="shared" si="30"/>
        <v>0</v>
      </c>
    </row>
    <row r="367" spans="1:7" s="10" customFormat="1" ht="62.4" x14ac:dyDescent="0.3">
      <c r="A367" s="2" t="s">
        <v>474</v>
      </c>
      <c r="B367" s="3" t="s">
        <v>475</v>
      </c>
      <c r="C367" s="14">
        <f>C368</f>
        <v>1178000</v>
      </c>
      <c r="D367" s="14">
        <f>D368</f>
        <v>20069700</v>
      </c>
      <c r="E367" s="14">
        <f>E368</f>
        <v>20069700</v>
      </c>
      <c r="F367" s="17">
        <f t="shared" si="29"/>
        <v>100</v>
      </c>
      <c r="G367" s="17">
        <f t="shared" si="30"/>
        <v>1703.7096774193546</v>
      </c>
    </row>
    <row r="368" spans="1:7" s="10" customFormat="1" ht="62.4" x14ac:dyDescent="0.3">
      <c r="A368" s="2" t="s">
        <v>351</v>
      </c>
      <c r="B368" s="3" t="s">
        <v>35</v>
      </c>
      <c r="C368" s="14">
        <v>1178000</v>
      </c>
      <c r="D368" s="14">
        <v>20069700</v>
      </c>
      <c r="E368" s="14">
        <v>20069700</v>
      </c>
      <c r="F368" s="17">
        <f t="shared" si="29"/>
        <v>100</v>
      </c>
      <c r="G368" s="17">
        <f t="shared" si="30"/>
        <v>1703.7096774193546</v>
      </c>
    </row>
    <row r="369" spans="1:7" s="10" customFormat="1" ht="55.2" customHeight="1" x14ac:dyDescent="0.3">
      <c r="A369" s="2" t="s">
        <v>476</v>
      </c>
      <c r="B369" s="3" t="s">
        <v>477</v>
      </c>
      <c r="C369" s="14">
        <f>C370</f>
        <v>0</v>
      </c>
      <c r="D369" s="14">
        <f>D370</f>
        <v>40716000</v>
      </c>
      <c r="E369" s="14">
        <f>E370</f>
        <v>40716000</v>
      </c>
      <c r="F369" s="17">
        <f t="shared" si="29"/>
        <v>100</v>
      </c>
      <c r="G369" s="17"/>
    </row>
    <row r="370" spans="1:7" s="10" customFormat="1" ht="62.4" x14ac:dyDescent="0.3">
      <c r="A370" s="2" t="s">
        <v>352</v>
      </c>
      <c r="B370" s="3" t="s">
        <v>36</v>
      </c>
      <c r="C370" s="14">
        <v>0</v>
      </c>
      <c r="D370" s="14">
        <v>40716000</v>
      </c>
      <c r="E370" s="14">
        <v>40716000</v>
      </c>
      <c r="F370" s="17">
        <f t="shared" si="29"/>
        <v>100</v>
      </c>
      <c r="G370" s="17"/>
    </row>
    <row r="371" spans="1:7" s="10" customFormat="1" ht="78" x14ac:dyDescent="0.3">
      <c r="A371" s="2" t="s">
        <v>478</v>
      </c>
      <c r="B371" s="3" t="s">
        <v>479</v>
      </c>
      <c r="C371" s="14">
        <f>C372</f>
        <v>10977300</v>
      </c>
      <c r="D371" s="14">
        <f>D372</f>
        <v>290352700</v>
      </c>
      <c r="E371" s="14">
        <f>E372</f>
        <v>124807911.73999999</v>
      </c>
      <c r="F371" s="17">
        <f t="shared" si="29"/>
        <v>42.984932373626975</v>
      </c>
      <c r="G371" s="17">
        <f t="shared" si="30"/>
        <v>1136.963659005402</v>
      </c>
    </row>
    <row r="372" spans="1:7" s="10" customFormat="1" ht="81" customHeight="1" x14ac:dyDescent="0.3">
      <c r="A372" s="2" t="s">
        <v>353</v>
      </c>
      <c r="B372" s="3" t="s">
        <v>168</v>
      </c>
      <c r="C372" s="14">
        <v>10977300</v>
      </c>
      <c r="D372" s="14">
        <v>290352700</v>
      </c>
      <c r="E372" s="14">
        <v>124807911.73999999</v>
      </c>
      <c r="F372" s="17">
        <f t="shared" si="29"/>
        <v>42.984932373626975</v>
      </c>
      <c r="G372" s="17">
        <f t="shared" si="30"/>
        <v>1136.963659005402</v>
      </c>
    </row>
    <row r="373" spans="1:7" s="10" customFormat="1" x14ac:dyDescent="0.3">
      <c r="A373" s="2" t="s">
        <v>685</v>
      </c>
      <c r="B373" s="3" t="s">
        <v>687</v>
      </c>
      <c r="C373" s="14">
        <f>C374</f>
        <v>0</v>
      </c>
      <c r="D373" s="14">
        <f>D374</f>
        <v>18536300</v>
      </c>
      <c r="E373" s="14">
        <f>E374</f>
        <v>0</v>
      </c>
      <c r="F373" s="17">
        <f t="shared" si="29"/>
        <v>0</v>
      </c>
      <c r="G373" s="17"/>
    </row>
    <row r="374" spans="1:7" s="10" customFormat="1" ht="31.2" x14ac:dyDescent="0.3">
      <c r="A374" s="2" t="s">
        <v>686</v>
      </c>
      <c r="B374" s="3" t="s">
        <v>688</v>
      </c>
      <c r="C374" s="14">
        <v>0</v>
      </c>
      <c r="D374" s="14">
        <v>18536300</v>
      </c>
      <c r="E374" s="14">
        <v>0</v>
      </c>
      <c r="F374" s="17">
        <f t="shared" si="29"/>
        <v>0</v>
      </c>
      <c r="G374" s="17"/>
    </row>
    <row r="375" spans="1:7" s="10" customFormat="1" ht="31.2" x14ac:dyDescent="0.3">
      <c r="A375" s="2" t="s">
        <v>480</v>
      </c>
      <c r="B375" s="3" t="s">
        <v>481</v>
      </c>
      <c r="C375" s="14">
        <f>C376</f>
        <v>176162308.53999999</v>
      </c>
      <c r="D375" s="14">
        <f>D376</f>
        <v>1223695200</v>
      </c>
      <c r="E375" s="14">
        <f>E376</f>
        <v>309461849.12</v>
      </c>
      <c r="F375" s="17">
        <f t="shared" si="29"/>
        <v>25.289128299269297</v>
      </c>
      <c r="G375" s="17">
        <f t="shared" si="30"/>
        <v>175.66859317680465</v>
      </c>
    </row>
    <row r="376" spans="1:7" s="10" customFormat="1" ht="31.2" x14ac:dyDescent="0.3">
      <c r="A376" s="2" t="s">
        <v>354</v>
      </c>
      <c r="B376" s="3" t="s">
        <v>169</v>
      </c>
      <c r="C376" s="14">
        <v>176162308.53999999</v>
      </c>
      <c r="D376" s="14">
        <v>1223695200</v>
      </c>
      <c r="E376" s="14">
        <v>309461849.12</v>
      </c>
      <c r="F376" s="17">
        <f t="shared" si="29"/>
        <v>25.289128299269297</v>
      </c>
      <c r="G376" s="17">
        <f t="shared" si="30"/>
        <v>175.66859317680465</v>
      </c>
    </row>
    <row r="377" spans="1:7" s="10" customFormat="1" ht="31.2" x14ac:dyDescent="0.3">
      <c r="A377" s="2" t="s">
        <v>355</v>
      </c>
      <c r="B377" s="3" t="s">
        <v>37</v>
      </c>
      <c r="C377" s="14">
        <v>29476711.539999999</v>
      </c>
      <c r="D377" s="14">
        <v>93221200</v>
      </c>
      <c r="E377" s="14">
        <v>23671044.02</v>
      </c>
      <c r="F377" s="17">
        <f t="shared" ref="F377:F445" si="31">E377/D377*100</f>
        <v>25.392339961296358</v>
      </c>
      <c r="G377" s="17">
        <f t="shared" si="30"/>
        <v>80.30422249740549</v>
      </c>
    </row>
    <row r="378" spans="1:7" x14ac:dyDescent="0.3">
      <c r="A378" s="19" t="s">
        <v>356</v>
      </c>
      <c r="B378" s="20" t="s">
        <v>0</v>
      </c>
      <c r="C378" s="13">
        <f>C379+C380+C381+C383+C384+C386+C388+C389+C391+C393+C395+C397+C399+C401+C403</f>
        <v>929649603.63999999</v>
      </c>
      <c r="D378" s="13">
        <f>D379+D380+D381+D383+D384+D386+D388+D389+D391+D393+D395+D397+D399+D401+D403</f>
        <v>10268993300</v>
      </c>
      <c r="E378" s="13">
        <f>E379+E380+E381+E383+E384+E386+E388+E389+E391+E393+E395+E397+E399+E401+E403</f>
        <v>243181166.10999998</v>
      </c>
      <c r="F378" s="18">
        <f t="shared" si="31"/>
        <v>2.3681110602146367</v>
      </c>
      <c r="G378" s="18">
        <f t="shared" si="30"/>
        <v>26.158368180638746</v>
      </c>
    </row>
    <row r="379" spans="1:7" ht="46.8" x14ac:dyDescent="0.3">
      <c r="A379" s="2" t="s">
        <v>357</v>
      </c>
      <c r="B379" s="3" t="s">
        <v>178</v>
      </c>
      <c r="C379" s="14">
        <v>2690530.81</v>
      </c>
      <c r="D379" s="14">
        <v>14913600</v>
      </c>
      <c r="E379" s="14">
        <v>2180592.34</v>
      </c>
      <c r="F379" s="17">
        <f t="shared" si="31"/>
        <v>14.621502118871366</v>
      </c>
      <c r="G379" s="17">
        <f t="shared" si="30"/>
        <v>81.046919511023916</v>
      </c>
    </row>
    <row r="380" spans="1:7" ht="46.8" x14ac:dyDescent="0.3">
      <c r="A380" s="2" t="s">
        <v>358</v>
      </c>
      <c r="B380" s="3" t="s">
        <v>179</v>
      </c>
      <c r="C380" s="14">
        <v>1239642.97</v>
      </c>
      <c r="D380" s="14">
        <v>6221200</v>
      </c>
      <c r="E380" s="14">
        <v>721914.12</v>
      </c>
      <c r="F380" s="17">
        <f t="shared" si="31"/>
        <v>11.604097601748858</v>
      </c>
      <c r="G380" s="17">
        <f t="shared" si="30"/>
        <v>58.235648285086469</v>
      </c>
    </row>
    <row r="381" spans="1:7" ht="31.2" x14ac:dyDescent="0.3">
      <c r="A381" s="2" t="s">
        <v>482</v>
      </c>
      <c r="B381" s="3" t="s">
        <v>483</v>
      </c>
      <c r="C381" s="14">
        <f>C382</f>
        <v>82874065.719999999</v>
      </c>
      <c r="D381" s="14">
        <f>D382</f>
        <v>107253500</v>
      </c>
      <c r="E381" s="14">
        <f>E382</f>
        <v>49184173.049999997</v>
      </c>
      <c r="F381" s="17">
        <f t="shared" si="31"/>
        <v>45.85787228388817</v>
      </c>
      <c r="G381" s="17">
        <f t="shared" si="30"/>
        <v>59.348087514101991</v>
      </c>
    </row>
    <row r="382" spans="1:7" ht="46.8" x14ac:dyDescent="0.3">
      <c r="A382" s="2" t="s">
        <v>359</v>
      </c>
      <c r="B382" s="3" t="s">
        <v>38</v>
      </c>
      <c r="C382" s="14">
        <v>82874065.719999999</v>
      </c>
      <c r="D382" s="14">
        <v>107253500</v>
      </c>
      <c r="E382" s="14">
        <v>49184173.049999997</v>
      </c>
      <c r="F382" s="17">
        <f t="shared" si="31"/>
        <v>45.85787228388817</v>
      </c>
      <c r="G382" s="17">
        <f t="shared" si="30"/>
        <v>59.348087514101991</v>
      </c>
    </row>
    <row r="383" spans="1:7" ht="46.8" x14ac:dyDescent="0.3">
      <c r="A383" s="2" t="s">
        <v>360</v>
      </c>
      <c r="B383" s="3" t="s">
        <v>689</v>
      </c>
      <c r="C383" s="14">
        <v>0</v>
      </c>
      <c r="D383" s="14">
        <v>233218000</v>
      </c>
      <c r="E383" s="14">
        <v>0</v>
      </c>
      <c r="F383" s="17">
        <f t="shared" si="31"/>
        <v>0</v>
      </c>
      <c r="G383" s="17"/>
    </row>
    <row r="384" spans="1:7" ht="35.25" customHeight="1" x14ac:dyDescent="0.3">
      <c r="A384" s="2" t="s">
        <v>484</v>
      </c>
      <c r="B384" s="3" t="s">
        <v>485</v>
      </c>
      <c r="C384" s="14">
        <f>C385</f>
        <v>0</v>
      </c>
      <c r="D384" s="14">
        <f>D385</f>
        <v>125613600</v>
      </c>
      <c r="E384" s="14">
        <f>E385</f>
        <v>0</v>
      </c>
      <c r="F384" s="17">
        <f t="shared" si="31"/>
        <v>0</v>
      </c>
      <c r="G384" s="17"/>
    </row>
    <row r="385" spans="1:7" ht="46.8" x14ac:dyDescent="0.3">
      <c r="A385" s="2" t="s">
        <v>361</v>
      </c>
      <c r="B385" s="3" t="s">
        <v>39</v>
      </c>
      <c r="C385" s="14">
        <v>0</v>
      </c>
      <c r="D385" s="14">
        <v>125613600</v>
      </c>
      <c r="E385" s="14">
        <v>0</v>
      </c>
      <c r="F385" s="17">
        <f t="shared" si="31"/>
        <v>0</v>
      </c>
      <c r="G385" s="17"/>
    </row>
    <row r="386" spans="1:7" ht="156" x14ac:dyDescent="0.3">
      <c r="A386" s="2" t="s">
        <v>486</v>
      </c>
      <c r="B386" s="3" t="s">
        <v>690</v>
      </c>
      <c r="C386" s="14">
        <f>C387</f>
        <v>613050</v>
      </c>
      <c r="D386" s="14">
        <f>D387</f>
        <v>3777600</v>
      </c>
      <c r="E386" s="14">
        <f>E387</f>
        <v>618066.66</v>
      </c>
      <c r="F386" s="17">
        <f t="shared" si="31"/>
        <v>16.361358005082593</v>
      </c>
      <c r="G386" s="17">
        <f t="shared" si="30"/>
        <v>100.81831172008808</v>
      </c>
    </row>
    <row r="387" spans="1:7" ht="156" x14ac:dyDescent="0.3">
      <c r="A387" s="2" t="s">
        <v>362</v>
      </c>
      <c r="B387" s="3" t="s">
        <v>691</v>
      </c>
      <c r="C387" s="14">
        <v>613050</v>
      </c>
      <c r="D387" s="14">
        <v>3777600</v>
      </c>
      <c r="E387" s="14">
        <v>618066.66</v>
      </c>
      <c r="F387" s="17">
        <f t="shared" si="31"/>
        <v>16.361358005082593</v>
      </c>
      <c r="G387" s="17">
        <f t="shared" si="30"/>
        <v>100.81831172008808</v>
      </c>
    </row>
    <row r="388" spans="1:7" ht="46.8" x14ac:dyDescent="0.3">
      <c r="A388" s="2" t="s">
        <v>692</v>
      </c>
      <c r="B388" s="3" t="s">
        <v>170</v>
      </c>
      <c r="C388" s="14">
        <v>18500</v>
      </c>
      <c r="D388" s="14">
        <v>11000</v>
      </c>
      <c r="E388" s="14">
        <v>13500</v>
      </c>
      <c r="F388" s="17">
        <f t="shared" si="31"/>
        <v>122.72727272727273</v>
      </c>
      <c r="G388" s="17">
        <f t="shared" si="30"/>
        <v>72.972972972972968</v>
      </c>
    </row>
    <row r="389" spans="1:7" ht="53.4" customHeight="1" x14ac:dyDescent="0.3">
      <c r="A389" s="2" t="s">
        <v>817</v>
      </c>
      <c r="B389" s="3" t="s">
        <v>815</v>
      </c>
      <c r="C389" s="14">
        <f>C390</f>
        <v>0</v>
      </c>
      <c r="D389" s="14">
        <f>D390</f>
        <v>19500000</v>
      </c>
      <c r="E389" s="14">
        <f>E390</f>
        <v>0</v>
      </c>
      <c r="F389" s="17">
        <f t="shared" si="31"/>
        <v>0</v>
      </c>
      <c r="G389" s="17"/>
    </row>
    <row r="390" spans="1:7" ht="67.2" customHeight="1" x14ac:dyDescent="0.3">
      <c r="A390" s="2" t="s">
        <v>817</v>
      </c>
      <c r="B390" s="3" t="s">
        <v>816</v>
      </c>
      <c r="C390" s="14">
        <v>0</v>
      </c>
      <c r="D390" s="14">
        <v>19500000</v>
      </c>
      <c r="E390" s="14">
        <v>0</v>
      </c>
      <c r="F390" s="17">
        <f t="shared" si="31"/>
        <v>0</v>
      </c>
      <c r="G390" s="17"/>
    </row>
    <row r="391" spans="1:7" ht="46.8" x14ac:dyDescent="0.3">
      <c r="A391" s="2" t="s">
        <v>722</v>
      </c>
      <c r="B391" s="3" t="s">
        <v>720</v>
      </c>
      <c r="C391" s="14">
        <f>C392</f>
        <v>0</v>
      </c>
      <c r="D391" s="14">
        <f>D392</f>
        <v>576916200</v>
      </c>
      <c r="E391" s="14">
        <f>E392</f>
        <v>137703419.94</v>
      </c>
      <c r="F391" s="17">
        <f t="shared" si="31"/>
        <v>23.868877306617495</v>
      </c>
      <c r="G391" s="17"/>
    </row>
    <row r="392" spans="1:7" ht="46.8" x14ac:dyDescent="0.3">
      <c r="A392" s="2" t="s">
        <v>723</v>
      </c>
      <c r="B392" s="3" t="s">
        <v>721</v>
      </c>
      <c r="C392" s="14">
        <v>0</v>
      </c>
      <c r="D392" s="14">
        <v>576916200</v>
      </c>
      <c r="E392" s="14">
        <v>137703419.94</v>
      </c>
      <c r="F392" s="17">
        <f t="shared" si="31"/>
        <v>23.868877306617495</v>
      </c>
      <c r="G392" s="17"/>
    </row>
    <row r="393" spans="1:7" ht="46.8" x14ac:dyDescent="0.3">
      <c r="A393" s="2" t="s">
        <v>487</v>
      </c>
      <c r="B393" s="3" t="s">
        <v>488</v>
      </c>
      <c r="C393" s="14">
        <f>C394</f>
        <v>43320000</v>
      </c>
      <c r="D393" s="14">
        <f>D394</f>
        <v>739486000</v>
      </c>
      <c r="E393" s="14">
        <f>E394</f>
        <v>30000000</v>
      </c>
      <c r="F393" s="17">
        <f t="shared" si="31"/>
        <v>4.0568719353713254</v>
      </c>
      <c r="G393" s="17">
        <f t="shared" ref="G389:G452" si="32">E393/C393*100</f>
        <v>69.252077562326875</v>
      </c>
    </row>
    <row r="394" spans="1:7" ht="51.6" customHeight="1" x14ac:dyDescent="0.3">
      <c r="A394" s="2" t="s">
        <v>363</v>
      </c>
      <c r="B394" s="3" t="s">
        <v>22</v>
      </c>
      <c r="C394" s="14">
        <v>43320000</v>
      </c>
      <c r="D394" s="14">
        <v>739486000</v>
      </c>
      <c r="E394" s="14">
        <v>30000000</v>
      </c>
      <c r="F394" s="17">
        <f t="shared" si="31"/>
        <v>4.0568719353713254</v>
      </c>
      <c r="G394" s="17">
        <f t="shared" si="32"/>
        <v>69.252077562326875</v>
      </c>
    </row>
    <row r="395" spans="1:7" ht="46.8" x14ac:dyDescent="0.3">
      <c r="A395" s="2" t="s">
        <v>489</v>
      </c>
      <c r="B395" s="3" t="s">
        <v>490</v>
      </c>
      <c r="C395" s="14">
        <f>C396</f>
        <v>798893814.13999999</v>
      </c>
      <c r="D395" s="14">
        <f>D396</f>
        <v>8410352500</v>
      </c>
      <c r="E395" s="14">
        <f>E396</f>
        <v>0</v>
      </c>
      <c r="F395" s="17">
        <f t="shared" si="31"/>
        <v>0</v>
      </c>
      <c r="G395" s="17">
        <f t="shared" si="32"/>
        <v>0</v>
      </c>
    </row>
    <row r="396" spans="1:7" ht="46.8" x14ac:dyDescent="0.3">
      <c r="A396" s="2" t="s">
        <v>364</v>
      </c>
      <c r="B396" s="3" t="s">
        <v>171</v>
      </c>
      <c r="C396" s="14">
        <v>798893814.13999999</v>
      </c>
      <c r="D396" s="14">
        <v>8410352500</v>
      </c>
      <c r="E396" s="14">
        <v>0</v>
      </c>
      <c r="F396" s="17">
        <f t="shared" si="31"/>
        <v>0</v>
      </c>
      <c r="G396" s="17">
        <f t="shared" si="32"/>
        <v>0</v>
      </c>
    </row>
    <row r="397" spans="1:7" ht="31.2" x14ac:dyDescent="0.3">
      <c r="A397" s="2" t="s">
        <v>537</v>
      </c>
      <c r="B397" s="3" t="s">
        <v>539</v>
      </c>
      <c r="C397" s="14">
        <f>C398</f>
        <v>0</v>
      </c>
      <c r="D397" s="14">
        <f>D398</f>
        <v>300000</v>
      </c>
      <c r="E397" s="14">
        <f>E398</f>
        <v>300000</v>
      </c>
      <c r="F397" s="17">
        <f t="shared" si="31"/>
        <v>100</v>
      </c>
      <c r="G397" s="17"/>
    </row>
    <row r="398" spans="1:7" ht="31.2" x14ac:dyDescent="0.3">
      <c r="A398" s="2" t="s">
        <v>538</v>
      </c>
      <c r="B398" s="3" t="s">
        <v>540</v>
      </c>
      <c r="C398" s="14">
        <v>0</v>
      </c>
      <c r="D398" s="14">
        <v>300000</v>
      </c>
      <c r="E398" s="14">
        <v>300000</v>
      </c>
      <c r="F398" s="17">
        <f t="shared" si="31"/>
        <v>100</v>
      </c>
      <c r="G398" s="17"/>
    </row>
    <row r="399" spans="1:7" ht="37.200000000000003" customHeight="1" x14ac:dyDescent="0.3">
      <c r="A399" s="2" t="s">
        <v>820</v>
      </c>
      <c r="B399" s="3" t="s">
        <v>818</v>
      </c>
      <c r="C399" s="14">
        <f>C400</f>
        <v>0</v>
      </c>
      <c r="D399" s="14">
        <f>D400</f>
        <v>5000000</v>
      </c>
      <c r="E399" s="14">
        <f>E400</f>
        <v>30000</v>
      </c>
      <c r="F399" s="17">
        <f t="shared" si="31"/>
        <v>0.6</v>
      </c>
      <c r="G399" s="17"/>
    </row>
    <row r="400" spans="1:7" ht="37.200000000000003" customHeight="1" x14ac:dyDescent="0.3">
      <c r="A400" s="2" t="s">
        <v>821</v>
      </c>
      <c r="B400" s="3" t="s">
        <v>819</v>
      </c>
      <c r="C400" s="14">
        <v>0</v>
      </c>
      <c r="D400" s="14">
        <v>5000000</v>
      </c>
      <c r="E400" s="14">
        <v>30000</v>
      </c>
      <c r="F400" s="17">
        <f t="shared" si="31"/>
        <v>0.6</v>
      </c>
      <c r="G400" s="17"/>
    </row>
    <row r="401" spans="1:7" ht="50.25" customHeight="1" x14ac:dyDescent="0.3">
      <c r="A401" s="2" t="s">
        <v>491</v>
      </c>
      <c r="B401" s="3" t="s">
        <v>492</v>
      </c>
      <c r="C401" s="14">
        <f>C402</f>
        <v>0</v>
      </c>
      <c r="D401" s="14">
        <f>D402</f>
        <v>373700</v>
      </c>
      <c r="E401" s="14">
        <f>E402</f>
        <v>373700</v>
      </c>
      <c r="F401" s="17">
        <f t="shared" si="31"/>
        <v>100</v>
      </c>
      <c r="G401" s="17"/>
    </row>
    <row r="402" spans="1:7" ht="62.4" x14ac:dyDescent="0.3">
      <c r="A402" s="2" t="s">
        <v>365</v>
      </c>
      <c r="B402" s="3" t="s">
        <v>40</v>
      </c>
      <c r="C402" s="14">
        <v>0</v>
      </c>
      <c r="D402" s="14">
        <v>373700</v>
      </c>
      <c r="E402" s="14">
        <v>373700</v>
      </c>
      <c r="F402" s="17">
        <f t="shared" si="31"/>
        <v>100</v>
      </c>
      <c r="G402" s="17"/>
    </row>
    <row r="403" spans="1:7" ht="31.2" x14ac:dyDescent="0.3">
      <c r="A403" s="2" t="s">
        <v>693</v>
      </c>
      <c r="B403" s="3" t="s">
        <v>695</v>
      </c>
      <c r="C403" s="14">
        <f>C404</f>
        <v>0</v>
      </c>
      <c r="D403" s="14">
        <f>D404</f>
        <v>26056400</v>
      </c>
      <c r="E403" s="14">
        <f>E404</f>
        <v>22055800</v>
      </c>
      <c r="F403" s="17">
        <f t="shared" si="31"/>
        <v>84.646382462657925</v>
      </c>
      <c r="G403" s="17"/>
    </row>
    <row r="404" spans="1:7" ht="37.799999999999997" customHeight="1" x14ac:dyDescent="0.3">
      <c r="A404" s="2" t="s">
        <v>694</v>
      </c>
      <c r="B404" s="3" t="s">
        <v>696</v>
      </c>
      <c r="C404" s="14">
        <v>0</v>
      </c>
      <c r="D404" s="14">
        <v>26056400</v>
      </c>
      <c r="E404" s="14">
        <v>22055800</v>
      </c>
      <c r="F404" s="17">
        <f t="shared" si="31"/>
        <v>84.646382462657925</v>
      </c>
      <c r="G404" s="17"/>
    </row>
    <row r="405" spans="1:7" ht="18" customHeight="1" x14ac:dyDescent="0.3">
      <c r="A405" s="19" t="s">
        <v>366</v>
      </c>
      <c r="B405" s="20" t="s">
        <v>41</v>
      </c>
      <c r="C405" s="13">
        <f>C407</f>
        <v>0</v>
      </c>
      <c r="D405" s="13">
        <f>D407</f>
        <v>166643585.47</v>
      </c>
      <c r="E405" s="13">
        <f>E406</f>
        <v>0</v>
      </c>
      <c r="F405" s="18">
        <f t="shared" si="31"/>
        <v>0</v>
      </c>
      <c r="G405" s="17"/>
    </row>
    <row r="406" spans="1:7" ht="31.2" x14ac:dyDescent="0.3">
      <c r="A406" s="2" t="s">
        <v>502</v>
      </c>
      <c r="B406" s="15" t="s">
        <v>493</v>
      </c>
      <c r="C406" s="14">
        <f>C407</f>
        <v>0</v>
      </c>
      <c r="D406" s="14">
        <f>D407</f>
        <v>166643585.47</v>
      </c>
      <c r="E406" s="14">
        <f>E407</f>
        <v>0</v>
      </c>
      <c r="F406" s="17">
        <f t="shared" si="31"/>
        <v>0</v>
      </c>
      <c r="G406" s="17"/>
    </row>
    <row r="407" spans="1:7" ht="93.6" x14ac:dyDescent="0.3">
      <c r="A407" s="2" t="s">
        <v>367</v>
      </c>
      <c r="B407" s="3" t="s">
        <v>42</v>
      </c>
      <c r="C407" s="14">
        <v>0</v>
      </c>
      <c r="D407" s="14">
        <v>166643585.47</v>
      </c>
      <c r="E407" s="14">
        <v>0</v>
      </c>
      <c r="F407" s="17">
        <f t="shared" si="31"/>
        <v>0</v>
      </c>
      <c r="G407" s="17"/>
    </row>
    <row r="408" spans="1:7" ht="78" x14ac:dyDescent="0.3">
      <c r="A408" s="19" t="s">
        <v>498</v>
      </c>
      <c r="B408" s="16" t="s">
        <v>159</v>
      </c>
      <c r="C408" s="13">
        <f>C409</f>
        <v>14657903.109999999</v>
      </c>
      <c r="D408" s="13">
        <f>D409</f>
        <v>77176600.989999995</v>
      </c>
      <c r="E408" s="13">
        <f>E409</f>
        <v>159854340.36000001</v>
      </c>
      <c r="F408" s="18">
        <f t="shared" si="31"/>
        <v>207.12798738145105</v>
      </c>
      <c r="G408" s="18">
        <f t="shared" si="32"/>
        <v>1090.5675877400449</v>
      </c>
    </row>
    <row r="409" spans="1:7" ht="66.75" customHeight="1" x14ac:dyDescent="0.3">
      <c r="A409" s="2" t="s">
        <v>499</v>
      </c>
      <c r="B409" s="15" t="s">
        <v>500</v>
      </c>
      <c r="C409" s="14">
        <f>C410</f>
        <v>14657903.109999999</v>
      </c>
      <c r="D409" s="14">
        <f>D410</f>
        <v>77176600.989999995</v>
      </c>
      <c r="E409" s="14">
        <f>E410</f>
        <v>159854340.36000001</v>
      </c>
      <c r="F409" s="17">
        <f t="shared" si="31"/>
        <v>207.12798738145105</v>
      </c>
      <c r="G409" s="17">
        <f t="shared" si="32"/>
        <v>1090.5675877400449</v>
      </c>
    </row>
    <row r="410" spans="1:7" ht="62.4" x14ac:dyDescent="0.3">
      <c r="A410" s="2" t="s">
        <v>503</v>
      </c>
      <c r="B410" s="15" t="s">
        <v>504</v>
      </c>
      <c r="C410" s="14">
        <f>C411+C415+C417+C418+C419</f>
        <v>14657903.109999999</v>
      </c>
      <c r="D410" s="14">
        <f>D411+D415+D417+D419</f>
        <v>77176600.989999995</v>
      </c>
      <c r="E410" s="14">
        <f>E411+E415+E416+E417+E419</f>
        <v>159854340.36000001</v>
      </c>
      <c r="F410" s="17">
        <f t="shared" si="31"/>
        <v>207.12798738145105</v>
      </c>
      <c r="G410" s="17">
        <f t="shared" si="32"/>
        <v>1090.5675877400449</v>
      </c>
    </row>
    <row r="411" spans="1:7" ht="31.2" x14ac:dyDescent="0.3">
      <c r="A411" s="2" t="s">
        <v>505</v>
      </c>
      <c r="B411" s="15" t="s">
        <v>494</v>
      </c>
      <c r="C411" s="14">
        <f>C412+C413+C414</f>
        <v>13486724.77</v>
      </c>
      <c r="D411" s="14">
        <f>D412+D413+D414</f>
        <v>77176600.989999995</v>
      </c>
      <c r="E411" s="14">
        <f>E412+E413+E414</f>
        <v>158246400.94999999</v>
      </c>
      <c r="F411" s="17">
        <f t="shared" si="31"/>
        <v>205.04453282479292</v>
      </c>
      <c r="G411" s="17">
        <f t="shared" si="32"/>
        <v>1173.3493761361899</v>
      </c>
    </row>
    <row r="412" spans="1:7" ht="31.2" x14ac:dyDescent="0.3">
      <c r="A412" s="2" t="s">
        <v>506</v>
      </c>
      <c r="B412" s="15" t="s">
        <v>495</v>
      </c>
      <c r="C412" s="14">
        <v>4112848.89</v>
      </c>
      <c r="D412" s="14">
        <v>0</v>
      </c>
      <c r="E412" s="14">
        <v>35618232.210000001</v>
      </c>
      <c r="F412" s="17"/>
      <c r="G412" s="17">
        <f t="shared" si="32"/>
        <v>866.02336148557106</v>
      </c>
    </row>
    <row r="413" spans="1:7" ht="31.2" x14ac:dyDescent="0.3">
      <c r="A413" s="2" t="s">
        <v>507</v>
      </c>
      <c r="B413" s="15" t="s">
        <v>496</v>
      </c>
      <c r="C413" s="14">
        <v>5104451.57</v>
      </c>
      <c r="D413" s="14">
        <v>0</v>
      </c>
      <c r="E413" s="14">
        <v>12745407.949999999</v>
      </c>
      <c r="F413" s="17"/>
      <c r="G413" s="17">
        <f t="shared" si="32"/>
        <v>249.69201441556629</v>
      </c>
    </row>
    <row r="414" spans="1:7" ht="31.2" x14ac:dyDescent="0.3">
      <c r="A414" s="2" t="s">
        <v>508</v>
      </c>
      <c r="B414" s="15" t="s">
        <v>497</v>
      </c>
      <c r="C414" s="14">
        <v>4269424.3099999996</v>
      </c>
      <c r="D414" s="14">
        <v>77176600.989999995</v>
      </c>
      <c r="E414" s="14">
        <v>109882760.79000001</v>
      </c>
      <c r="F414" s="17">
        <f t="shared" si="31"/>
        <v>142.37833667258533</v>
      </c>
      <c r="G414" s="17">
        <f t="shared" si="32"/>
        <v>2573.7137565040948</v>
      </c>
    </row>
    <row r="415" spans="1:7" ht="55.8" customHeight="1" x14ac:dyDescent="0.3">
      <c r="A415" s="2" t="s">
        <v>826</v>
      </c>
      <c r="B415" s="15" t="s">
        <v>822</v>
      </c>
      <c r="C415" s="14">
        <v>0</v>
      </c>
      <c r="D415" s="14">
        <v>0</v>
      </c>
      <c r="E415" s="14">
        <v>94785.37</v>
      </c>
      <c r="F415" s="17"/>
      <c r="G415" s="17"/>
    </row>
    <row r="416" spans="1:7" ht="67.8" customHeight="1" x14ac:dyDescent="0.3">
      <c r="A416" s="2" t="s">
        <v>827</v>
      </c>
      <c r="B416" s="15" t="s">
        <v>823</v>
      </c>
      <c r="C416" s="14">
        <v>0</v>
      </c>
      <c r="D416" s="14">
        <v>0</v>
      </c>
      <c r="E416" s="14">
        <v>47066.18</v>
      </c>
      <c r="F416" s="17"/>
      <c r="G416" s="17"/>
    </row>
    <row r="417" spans="1:7" ht="68.400000000000006" customHeight="1" x14ac:dyDescent="0.3">
      <c r="A417" s="2" t="s">
        <v>828</v>
      </c>
      <c r="B417" s="15" t="s">
        <v>824</v>
      </c>
      <c r="C417" s="14">
        <v>0</v>
      </c>
      <c r="D417" s="14">
        <v>0</v>
      </c>
      <c r="E417" s="14">
        <v>1512.36</v>
      </c>
      <c r="F417" s="17"/>
      <c r="G417" s="17"/>
    </row>
    <row r="418" spans="1:7" ht="46.8" x14ac:dyDescent="0.3">
      <c r="A418" s="2" t="s">
        <v>896</v>
      </c>
      <c r="B418" s="15" t="s">
        <v>897</v>
      </c>
      <c r="C418" s="14">
        <v>24867.49</v>
      </c>
      <c r="D418" s="14">
        <v>0</v>
      </c>
      <c r="E418" s="14">
        <v>0</v>
      </c>
      <c r="F418" s="17"/>
      <c r="G418" s="17">
        <f t="shared" si="32"/>
        <v>0</v>
      </c>
    </row>
    <row r="419" spans="1:7" ht="52.8" customHeight="1" x14ac:dyDescent="0.3">
      <c r="A419" s="2" t="s">
        <v>509</v>
      </c>
      <c r="B419" s="15" t="s">
        <v>825</v>
      </c>
      <c r="C419" s="14">
        <v>1146310.8500000001</v>
      </c>
      <c r="D419" s="14">
        <v>0</v>
      </c>
      <c r="E419" s="14">
        <v>1464575.5</v>
      </c>
      <c r="F419" s="17"/>
      <c r="G419" s="17">
        <f t="shared" si="32"/>
        <v>127.76425347452656</v>
      </c>
    </row>
    <row r="420" spans="1:7" ht="46.8" x14ac:dyDescent="0.3">
      <c r="A420" s="19" t="s">
        <v>368</v>
      </c>
      <c r="B420" s="20" t="s">
        <v>160</v>
      </c>
      <c r="C420" s="13">
        <f>C421</f>
        <v>-5223937.83</v>
      </c>
      <c r="D420" s="13">
        <f>D421</f>
        <v>-1067343.8199999998</v>
      </c>
      <c r="E420" s="13">
        <f>E421</f>
        <v>-21440556.410000004</v>
      </c>
      <c r="F420" s="18">
        <f t="shared" si="31"/>
        <v>2008.7769290686488</v>
      </c>
      <c r="G420" s="18">
        <f t="shared" si="32"/>
        <v>410.42901174802086</v>
      </c>
    </row>
    <row r="421" spans="1:7" ht="39" customHeight="1" x14ac:dyDescent="0.3">
      <c r="A421" s="2" t="s">
        <v>510</v>
      </c>
      <c r="B421" s="3" t="s">
        <v>511</v>
      </c>
      <c r="C421" s="14">
        <f>SUM(C422:C462)</f>
        <v>-5223937.83</v>
      </c>
      <c r="D421" s="14">
        <f>SUM(D422:D462)</f>
        <v>-1067343.8199999998</v>
      </c>
      <c r="E421" s="14">
        <f>SUM(E422:E462)</f>
        <v>-21440556.410000004</v>
      </c>
      <c r="F421" s="17">
        <f t="shared" si="31"/>
        <v>2008.7769290686488</v>
      </c>
      <c r="G421" s="17">
        <f t="shared" si="32"/>
        <v>410.42901174802086</v>
      </c>
    </row>
    <row r="422" spans="1:7" ht="46.8" x14ac:dyDescent="0.3">
      <c r="A422" s="2" t="s">
        <v>513</v>
      </c>
      <c r="B422" s="15" t="s">
        <v>512</v>
      </c>
      <c r="C422" s="14">
        <v>-15281.32</v>
      </c>
      <c r="D422" s="14">
        <v>0</v>
      </c>
      <c r="E422" s="14">
        <v>-4625.7</v>
      </c>
      <c r="F422" s="17"/>
      <c r="G422" s="17">
        <f t="shared" si="32"/>
        <v>30.270290786398036</v>
      </c>
    </row>
    <row r="423" spans="1:7" ht="33" customHeight="1" x14ac:dyDescent="0.3">
      <c r="A423" s="2" t="s">
        <v>515</v>
      </c>
      <c r="B423" s="15" t="s">
        <v>514</v>
      </c>
      <c r="C423" s="14">
        <v>-2185</v>
      </c>
      <c r="D423" s="14">
        <v>0</v>
      </c>
      <c r="E423" s="14">
        <v>-4946.8900000000003</v>
      </c>
      <c r="F423" s="17"/>
      <c r="G423" s="17">
        <f t="shared" si="32"/>
        <v>226.40228832951945</v>
      </c>
    </row>
    <row r="424" spans="1:7" ht="31.2" x14ac:dyDescent="0.3">
      <c r="A424" s="2" t="s">
        <v>516</v>
      </c>
      <c r="B424" s="15" t="s">
        <v>517</v>
      </c>
      <c r="C424" s="14">
        <v>-11703.15</v>
      </c>
      <c r="D424" s="14">
        <v>0</v>
      </c>
      <c r="E424" s="14">
        <v>-33044.21</v>
      </c>
      <c r="F424" s="17"/>
      <c r="G424" s="17">
        <f t="shared" si="32"/>
        <v>282.35312714952812</v>
      </c>
    </row>
    <row r="425" spans="1:7" ht="31.2" x14ac:dyDescent="0.3">
      <c r="A425" s="2" t="s">
        <v>519</v>
      </c>
      <c r="B425" s="15" t="s">
        <v>518</v>
      </c>
      <c r="C425" s="14">
        <v>-512.9</v>
      </c>
      <c r="D425" s="14">
        <v>0</v>
      </c>
      <c r="E425" s="14">
        <v>-2519.08</v>
      </c>
      <c r="F425" s="17"/>
      <c r="G425" s="17">
        <f t="shared" si="32"/>
        <v>491.14447260674598</v>
      </c>
    </row>
    <row r="426" spans="1:7" ht="46.8" x14ac:dyDescent="0.3">
      <c r="A426" s="2" t="s">
        <v>521</v>
      </c>
      <c r="B426" s="15" t="s">
        <v>520</v>
      </c>
      <c r="C426" s="14">
        <v>-243057.5</v>
      </c>
      <c r="D426" s="14">
        <v>0</v>
      </c>
      <c r="E426" s="14">
        <v>-114725.35</v>
      </c>
      <c r="F426" s="17"/>
      <c r="G426" s="17">
        <f t="shared" si="32"/>
        <v>47.200909249868857</v>
      </c>
    </row>
    <row r="427" spans="1:7" ht="46.8" x14ac:dyDescent="0.3">
      <c r="A427" s="2" t="s">
        <v>522</v>
      </c>
      <c r="B427" s="15" t="s">
        <v>523</v>
      </c>
      <c r="C427" s="14">
        <v>-39237.31</v>
      </c>
      <c r="D427" s="14">
        <v>0</v>
      </c>
      <c r="E427" s="14">
        <v>-140732.81</v>
      </c>
      <c r="F427" s="17"/>
      <c r="G427" s="17">
        <f t="shared" si="32"/>
        <v>358.67089257647888</v>
      </c>
    </row>
    <row r="428" spans="1:7" ht="78" x14ac:dyDescent="0.3">
      <c r="A428" s="2" t="s">
        <v>898</v>
      </c>
      <c r="B428" s="15" t="s">
        <v>899</v>
      </c>
      <c r="C428" s="14">
        <v>-585878.49</v>
      </c>
      <c r="D428" s="14">
        <v>0</v>
      </c>
      <c r="E428" s="14">
        <v>0</v>
      </c>
      <c r="F428" s="17"/>
      <c r="G428" s="17">
        <f t="shared" si="32"/>
        <v>0</v>
      </c>
    </row>
    <row r="429" spans="1:7" ht="31.2" x14ac:dyDescent="0.3">
      <c r="A429" s="2" t="s">
        <v>900</v>
      </c>
      <c r="B429" s="15" t="s">
        <v>901</v>
      </c>
      <c r="C429" s="14">
        <v>-1128919.1100000001</v>
      </c>
      <c r="D429" s="14">
        <v>0</v>
      </c>
      <c r="E429" s="14">
        <v>0</v>
      </c>
      <c r="F429" s="17"/>
      <c r="G429" s="17">
        <f t="shared" si="32"/>
        <v>0</v>
      </c>
    </row>
    <row r="430" spans="1:7" ht="38.4" customHeight="1" x14ac:dyDescent="0.3">
      <c r="A430" s="2" t="s">
        <v>831</v>
      </c>
      <c r="B430" s="15" t="s">
        <v>829</v>
      </c>
      <c r="C430" s="14">
        <v>0</v>
      </c>
      <c r="D430" s="14">
        <v>0</v>
      </c>
      <c r="E430" s="14">
        <v>-94785.37</v>
      </c>
      <c r="F430" s="17"/>
      <c r="G430" s="17"/>
    </row>
    <row r="431" spans="1:7" ht="36.6" customHeight="1" x14ac:dyDescent="0.3">
      <c r="A431" s="2" t="s">
        <v>832</v>
      </c>
      <c r="B431" s="15" t="s">
        <v>830</v>
      </c>
      <c r="C431" s="14">
        <v>0</v>
      </c>
      <c r="D431" s="14">
        <v>0</v>
      </c>
      <c r="E431" s="14">
        <v>-318870.3</v>
      </c>
      <c r="F431" s="17"/>
      <c r="G431" s="17"/>
    </row>
    <row r="432" spans="1:7" ht="68.400000000000006" customHeight="1" x14ac:dyDescent="0.3">
      <c r="A432" s="2" t="s">
        <v>834</v>
      </c>
      <c r="B432" s="15" t="s">
        <v>833</v>
      </c>
      <c r="C432" s="14">
        <v>0</v>
      </c>
      <c r="D432" s="14">
        <v>-40277.93</v>
      </c>
      <c r="E432" s="14">
        <v>-83578.86</v>
      </c>
      <c r="F432" s="17">
        <f t="shared" si="31"/>
        <v>207.50535094529434</v>
      </c>
      <c r="G432" s="17"/>
    </row>
    <row r="433" spans="1:7" ht="62.4" x14ac:dyDescent="0.3">
      <c r="A433" s="2" t="s">
        <v>902</v>
      </c>
      <c r="B433" s="3" t="s">
        <v>903</v>
      </c>
      <c r="C433" s="14">
        <v>-9493.85</v>
      </c>
      <c r="D433" s="14">
        <v>0</v>
      </c>
      <c r="E433" s="14">
        <v>0</v>
      </c>
      <c r="F433" s="17"/>
      <c r="G433" s="17">
        <f t="shared" si="32"/>
        <v>0</v>
      </c>
    </row>
    <row r="434" spans="1:7" ht="54" customHeight="1" x14ac:dyDescent="0.3">
      <c r="A434" s="2" t="s">
        <v>838</v>
      </c>
      <c r="B434" s="15" t="s">
        <v>835</v>
      </c>
      <c r="C434" s="14">
        <v>0</v>
      </c>
      <c r="D434" s="14">
        <v>0</v>
      </c>
      <c r="E434" s="14">
        <v>-127.05</v>
      </c>
      <c r="F434" s="17"/>
      <c r="G434" s="17"/>
    </row>
    <row r="435" spans="1:7" ht="31.2" x14ac:dyDescent="0.3">
      <c r="A435" s="2" t="s">
        <v>904</v>
      </c>
      <c r="B435" s="3" t="s">
        <v>905</v>
      </c>
      <c r="C435" s="14">
        <v>-6227.56</v>
      </c>
      <c r="D435" s="14">
        <v>0</v>
      </c>
      <c r="E435" s="14">
        <v>0</v>
      </c>
      <c r="F435" s="17"/>
      <c r="G435" s="17">
        <f t="shared" si="32"/>
        <v>0</v>
      </c>
    </row>
    <row r="436" spans="1:7" ht="52.8" customHeight="1" x14ac:dyDescent="0.3">
      <c r="A436" s="2" t="s">
        <v>839</v>
      </c>
      <c r="B436" s="15" t="s">
        <v>836</v>
      </c>
      <c r="C436" s="14">
        <v>0</v>
      </c>
      <c r="D436" s="14">
        <v>0</v>
      </c>
      <c r="E436" s="14">
        <v>-4600000</v>
      </c>
      <c r="F436" s="17"/>
      <c r="G436" s="17"/>
    </row>
    <row r="437" spans="1:7" ht="52.2" customHeight="1" x14ac:dyDescent="0.3">
      <c r="A437" s="2" t="s">
        <v>840</v>
      </c>
      <c r="B437" s="15" t="s">
        <v>837</v>
      </c>
      <c r="C437" s="14">
        <v>0</v>
      </c>
      <c r="D437" s="14">
        <v>0</v>
      </c>
      <c r="E437" s="14">
        <v>-569158.29</v>
      </c>
      <c r="F437" s="17"/>
      <c r="G437" s="17"/>
    </row>
    <row r="438" spans="1:7" ht="46.8" x14ac:dyDescent="0.3">
      <c r="A438" s="2" t="s">
        <v>906</v>
      </c>
      <c r="B438" s="3" t="s">
        <v>907</v>
      </c>
      <c r="C438" s="14">
        <v>-105800</v>
      </c>
      <c r="D438" s="14">
        <v>0</v>
      </c>
      <c r="E438" s="14">
        <v>0</v>
      </c>
      <c r="F438" s="17"/>
      <c r="G438" s="17">
        <f t="shared" si="32"/>
        <v>0</v>
      </c>
    </row>
    <row r="439" spans="1:7" ht="31.2" x14ac:dyDescent="0.3">
      <c r="A439" s="2" t="s">
        <v>908</v>
      </c>
      <c r="B439" s="15" t="s">
        <v>909</v>
      </c>
      <c r="C439" s="14">
        <v>-50181.45</v>
      </c>
      <c r="D439" s="14">
        <v>0</v>
      </c>
      <c r="E439" s="14">
        <v>0</v>
      </c>
      <c r="F439" s="17"/>
      <c r="G439" s="17">
        <f t="shared" si="32"/>
        <v>0</v>
      </c>
    </row>
    <row r="440" spans="1:7" ht="46.8" x14ac:dyDescent="0.3">
      <c r="A440" s="2" t="s">
        <v>524</v>
      </c>
      <c r="B440" s="15" t="s">
        <v>525</v>
      </c>
      <c r="C440" s="14">
        <v>-30362.28</v>
      </c>
      <c r="D440" s="14">
        <v>0</v>
      </c>
      <c r="E440" s="14">
        <v>-1800110.64</v>
      </c>
      <c r="F440" s="17"/>
      <c r="G440" s="17">
        <f t="shared" si="32"/>
        <v>5928.772938000704</v>
      </c>
    </row>
    <row r="441" spans="1:7" ht="38.4" customHeight="1" x14ac:dyDescent="0.3">
      <c r="A441" s="2" t="s">
        <v>842</v>
      </c>
      <c r="B441" s="15" t="s">
        <v>841</v>
      </c>
      <c r="C441" s="14">
        <v>0</v>
      </c>
      <c r="D441" s="14">
        <v>0</v>
      </c>
      <c r="E441" s="14">
        <v>-2998236.03</v>
      </c>
      <c r="F441" s="17"/>
      <c r="G441" s="17"/>
    </row>
    <row r="442" spans="1:7" ht="31.2" x14ac:dyDescent="0.3">
      <c r="A442" s="2" t="s">
        <v>910</v>
      </c>
      <c r="B442" s="15" t="s">
        <v>911</v>
      </c>
      <c r="C442" s="14">
        <v>-28113.08</v>
      </c>
      <c r="D442" s="14">
        <v>0</v>
      </c>
      <c r="E442" s="14">
        <v>0</v>
      </c>
      <c r="F442" s="17"/>
      <c r="G442" s="17">
        <f t="shared" si="32"/>
        <v>0</v>
      </c>
    </row>
    <row r="443" spans="1:7" ht="34.200000000000003" customHeight="1" x14ac:dyDescent="0.3">
      <c r="A443" s="2" t="s">
        <v>912</v>
      </c>
      <c r="B443" s="15" t="s">
        <v>913</v>
      </c>
      <c r="C443" s="14">
        <v>-24976.16</v>
      </c>
      <c r="D443" s="14">
        <v>0</v>
      </c>
      <c r="E443" s="14">
        <v>0</v>
      </c>
      <c r="F443" s="17"/>
      <c r="G443" s="17">
        <f t="shared" si="32"/>
        <v>0</v>
      </c>
    </row>
    <row r="444" spans="1:7" ht="31.2" x14ac:dyDescent="0.3">
      <c r="A444" s="2" t="s">
        <v>526</v>
      </c>
      <c r="B444" s="3" t="s">
        <v>527</v>
      </c>
      <c r="C444" s="14">
        <v>-2236.46</v>
      </c>
      <c r="D444" s="14">
        <v>0</v>
      </c>
      <c r="E444" s="14">
        <v>-11962.07</v>
      </c>
      <c r="F444" s="17"/>
      <c r="G444" s="17">
        <f t="shared" si="32"/>
        <v>534.86626186026126</v>
      </c>
    </row>
    <row r="445" spans="1:7" ht="54" customHeight="1" x14ac:dyDescent="0.3">
      <c r="A445" s="2" t="s">
        <v>528</v>
      </c>
      <c r="B445" s="3" t="s">
        <v>529</v>
      </c>
      <c r="C445" s="14">
        <v>-1216137.23</v>
      </c>
      <c r="D445" s="14">
        <v>-21811.919999999998</v>
      </c>
      <c r="E445" s="14">
        <v>-759407.66</v>
      </c>
      <c r="F445" s="17">
        <f t="shared" si="31"/>
        <v>3481.6176659367911</v>
      </c>
      <c r="G445" s="17">
        <f t="shared" si="32"/>
        <v>62.444240770426873</v>
      </c>
    </row>
    <row r="446" spans="1:7" ht="31.2" x14ac:dyDescent="0.3">
      <c r="A446" s="2" t="s">
        <v>369</v>
      </c>
      <c r="B446" s="3" t="s">
        <v>172</v>
      </c>
      <c r="C446" s="14">
        <v>-449985.32</v>
      </c>
      <c r="D446" s="14">
        <v>-448.42</v>
      </c>
      <c r="E446" s="14">
        <v>-592382.37</v>
      </c>
      <c r="F446" s="17">
        <f t="shared" ref="F446:F463" si="33">E446/D446*100</f>
        <v>132104.35975201821</v>
      </c>
      <c r="G446" s="17">
        <f t="shared" si="32"/>
        <v>131.6448212132787</v>
      </c>
    </row>
    <row r="447" spans="1:7" ht="93.6" x14ac:dyDescent="0.3">
      <c r="A447" s="2" t="s">
        <v>698</v>
      </c>
      <c r="B447" s="3" t="s">
        <v>697</v>
      </c>
      <c r="C447" s="14">
        <v>-11863.27</v>
      </c>
      <c r="D447" s="14">
        <v>0</v>
      </c>
      <c r="E447" s="14">
        <v>-75995.460000000006</v>
      </c>
      <c r="F447" s="17"/>
      <c r="G447" s="17">
        <f t="shared" si="32"/>
        <v>640.59454096551804</v>
      </c>
    </row>
    <row r="448" spans="1:7" ht="62.4" x14ac:dyDescent="0.3">
      <c r="A448" s="2" t="s">
        <v>370</v>
      </c>
      <c r="B448" s="3" t="s">
        <v>161</v>
      </c>
      <c r="C448" s="14">
        <v>-509063.31</v>
      </c>
      <c r="D448" s="14">
        <v>-159680.48000000001</v>
      </c>
      <c r="E448" s="14">
        <v>-2077938.47</v>
      </c>
      <c r="F448" s="17">
        <f t="shared" si="33"/>
        <v>1301.3102603398988</v>
      </c>
      <c r="G448" s="17">
        <f t="shared" si="32"/>
        <v>408.18861410381351</v>
      </c>
    </row>
    <row r="449" spans="1:7" ht="109.2" x14ac:dyDescent="0.3">
      <c r="A449" s="2" t="s">
        <v>530</v>
      </c>
      <c r="B449" s="3" t="s">
        <v>541</v>
      </c>
      <c r="C449" s="14">
        <v>-142001.64000000001</v>
      </c>
      <c r="D449" s="14">
        <v>0</v>
      </c>
      <c r="E449" s="14">
        <v>-230680.92</v>
      </c>
      <c r="F449" s="17"/>
      <c r="G449" s="17">
        <f t="shared" si="32"/>
        <v>162.44947593563003</v>
      </c>
    </row>
    <row r="450" spans="1:7" ht="62.4" x14ac:dyDescent="0.3">
      <c r="A450" s="2" t="s">
        <v>701</v>
      </c>
      <c r="B450" s="3" t="s">
        <v>699</v>
      </c>
      <c r="C450" s="14">
        <v>-864.71</v>
      </c>
      <c r="D450" s="14">
        <v>0</v>
      </c>
      <c r="E450" s="14">
        <v>-1.68</v>
      </c>
      <c r="F450" s="17"/>
      <c r="G450" s="17">
        <f t="shared" si="32"/>
        <v>0.19428478912005182</v>
      </c>
    </row>
    <row r="451" spans="1:7" ht="62.4" x14ac:dyDescent="0.3">
      <c r="A451" s="2" t="s">
        <v>702</v>
      </c>
      <c r="B451" s="3" t="s">
        <v>700</v>
      </c>
      <c r="C451" s="14">
        <v>-358.33</v>
      </c>
      <c r="D451" s="14">
        <v>0</v>
      </c>
      <c r="E451" s="14">
        <v>-1413.23</v>
      </c>
      <c r="F451" s="17"/>
      <c r="G451" s="17">
        <f t="shared" si="32"/>
        <v>394.39343621801135</v>
      </c>
    </row>
    <row r="452" spans="1:7" ht="46.8" x14ac:dyDescent="0.3">
      <c r="A452" s="2" t="s">
        <v>914</v>
      </c>
      <c r="B452" s="3" t="s">
        <v>915</v>
      </c>
      <c r="C452" s="14">
        <v>-47891.17</v>
      </c>
      <c r="D452" s="14">
        <v>0</v>
      </c>
      <c r="E452" s="14">
        <v>0</v>
      </c>
      <c r="F452" s="17"/>
      <c r="G452" s="17">
        <f t="shared" si="32"/>
        <v>0</v>
      </c>
    </row>
    <row r="453" spans="1:7" ht="46.8" x14ac:dyDescent="0.3">
      <c r="A453" s="2" t="s">
        <v>916</v>
      </c>
      <c r="B453" s="3" t="s">
        <v>917</v>
      </c>
      <c r="C453" s="14">
        <v>-1480</v>
      </c>
      <c r="D453" s="14">
        <v>0</v>
      </c>
      <c r="E453" s="14">
        <v>0</v>
      </c>
      <c r="F453" s="17"/>
      <c r="G453" s="17">
        <f t="shared" ref="G453:G463" si="34">E453/C453*100</f>
        <v>0</v>
      </c>
    </row>
    <row r="454" spans="1:7" ht="69.599999999999994" customHeight="1" x14ac:dyDescent="0.3">
      <c r="A454" s="2" t="s">
        <v>845</v>
      </c>
      <c r="B454" s="3" t="s">
        <v>843</v>
      </c>
      <c r="C454" s="14">
        <v>0</v>
      </c>
      <c r="D454" s="14">
        <v>0</v>
      </c>
      <c r="E454" s="14">
        <v>-1512.36</v>
      </c>
      <c r="F454" s="17"/>
      <c r="G454" s="17"/>
    </row>
    <row r="455" spans="1:7" ht="31.2" x14ac:dyDescent="0.3">
      <c r="A455" s="2" t="s">
        <v>918</v>
      </c>
      <c r="B455" s="3" t="s">
        <v>919</v>
      </c>
      <c r="C455" s="14">
        <v>-24867.49</v>
      </c>
      <c r="D455" s="14">
        <v>0</v>
      </c>
      <c r="E455" s="14">
        <v>0</v>
      </c>
      <c r="F455" s="17"/>
      <c r="G455" s="17">
        <f t="shared" si="34"/>
        <v>0</v>
      </c>
    </row>
    <row r="456" spans="1:7" ht="46.8" x14ac:dyDescent="0.3">
      <c r="A456" s="2" t="s">
        <v>920</v>
      </c>
      <c r="B456" s="3" t="s">
        <v>921</v>
      </c>
      <c r="C456" s="14">
        <v>-18934.29</v>
      </c>
      <c r="D456" s="14">
        <v>0</v>
      </c>
      <c r="E456" s="14">
        <v>0</v>
      </c>
      <c r="F456" s="17"/>
      <c r="G456" s="17">
        <f t="shared" si="34"/>
        <v>0</v>
      </c>
    </row>
    <row r="457" spans="1:7" ht="52.2" customHeight="1" x14ac:dyDescent="0.3">
      <c r="A457" s="2" t="s">
        <v>846</v>
      </c>
      <c r="B457" s="3" t="s">
        <v>844</v>
      </c>
      <c r="C457" s="14">
        <v>0</v>
      </c>
      <c r="D457" s="14">
        <v>0</v>
      </c>
      <c r="E457" s="14">
        <v>-2970000</v>
      </c>
      <c r="F457" s="17"/>
      <c r="G457" s="17"/>
    </row>
    <row r="458" spans="1:7" ht="99" customHeight="1" x14ac:dyDescent="0.3">
      <c r="A458" s="2" t="s">
        <v>849</v>
      </c>
      <c r="B458" s="3" t="s">
        <v>847</v>
      </c>
      <c r="C458" s="14">
        <v>0</v>
      </c>
      <c r="D458" s="14">
        <v>-845125.07</v>
      </c>
      <c r="E458" s="14">
        <v>-845125.07</v>
      </c>
      <c r="F458" s="17">
        <f>E458/D458*100</f>
        <v>100</v>
      </c>
      <c r="G458" s="17"/>
    </row>
    <row r="459" spans="1:7" ht="147" customHeight="1" x14ac:dyDescent="0.3">
      <c r="A459" s="2" t="s">
        <v>850</v>
      </c>
      <c r="B459" s="3" t="s">
        <v>848</v>
      </c>
      <c r="C459" s="14">
        <v>0</v>
      </c>
      <c r="D459" s="14">
        <v>0</v>
      </c>
      <c r="E459" s="14">
        <v>-69350.850000000006</v>
      </c>
      <c r="F459" s="17"/>
      <c r="G459" s="17"/>
    </row>
    <row r="460" spans="1:7" ht="84" customHeight="1" x14ac:dyDescent="0.3">
      <c r="A460" s="2" t="s">
        <v>852</v>
      </c>
      <c r="B460" s="3" t="s">
        <v>851</v>
      </c>
      <c r="C460" s="14">
        <v>0</v>
      </c>
      <c r="D460" s="14">
        <v>0</v>
      </c>
      <c r="E460" s="14">
        <v>-16423.55</v>
      </c>
      <c r="F460" s="17"/>
      <c r="G460" s="17"/>
    </row>
    <row r="461" spans="1:7" ht="46.8" x14ac:dyDescent="0.3">
      <c r="A461" s="2" t="s">
        <v>922</v>
      </c>
      <c r="B461" s="15" t="s">
        <v>923</v>
      </c>
      <c r="C461" s="14">
        <v>-476063.15</v>
      </c>
      <c r="D461" s="14">
        <v>0</v>
      </c>
      <c r="E461" s="14">
        <v>0</v>
      </c>
      <c r="F461" s="17"/>
      <c r="G461" s="17">
        <f t="shared" si="34"/>
        <v>0</v>
      </c>
    </row>
    <row r="462" spans="1:7" ht="46.8" x14ac:dyDescent="0.3">
      <c r="A462" s="2" t="s">
        <v>531</v>
      </c>
      <c r="B462" s="15" t="s">
        <v>532</v>
      </c>
      <c r="C462" s="14">
        <v>-40262.300000000003</v>
      </c>
      <c r="D462" s="14">
        <v>0</v>
      </c>
      <c r="E462" s="14">
        <v>-3022902.14</v>
      </c>
      <c r="F462" s="17"/>
      <c r="G462" s="17">
        <f t="shared" si="34"/>
        <v>7508.0214990201757</v>
      </c>
    </row>
    <row r="463" spans="1:7" ht="20.25" customHeight="1" x14ac:dyDescent="0.3">
      <c r="A463" s="22" t="s">
        <v>43</v>
      </c>
      <c r="B463" s="23"/>
      <c r="C463" s="13">
        <f>C4+C220</f>
        <v>13409406463.879999</v>
      </c>
      <c r="D463" s="13">
        <f>D4+D220</f>
        <v>72440628042.639999</v>
      </c>
      <c r="E463" s="13">
        <f>E4+E220</f>
        <v>14119854606.029999</v>
      </c>
      <c r="F463" s="18">
        <f t="shared" si="33"/>
        <v>19.491623675209954</v>
      </c>
      <c r="G463" s="18">
        <f t="shared" si="34"/>
        <v>105.29813265086479</v>
      </c>
    </row>
    <row r="466" spans="2:6" x14ac:dyDescent="0.3">
      <c r="E466" s="9"/>
    </row>
    <row r="467" spans="2:6" x14ac:dyDescent="0.3">
      <c r="B467" s="11"/>
      <c r="C467" s="11"/>
      <c r="E467" s="6"/>
      <c r="F467" s="6"/>
    </row>
    <row r="471" spans="2:6" x14ac:dyDescent="0.3">
      <c r="B471" s="12"/>
      <c r="C471" s="12"/>
      <c r="D471" s="5"/>
    </row>
    <row r="472" spans="2:6" x14ac:dyDescent="0.3">
      <c r="B472" s="12"/>
      <c r="C472" s="12"/>
      <c r="D472" s="5"/>
    </row>
  </sheetData>
  <mergeCells count="3">
    <mergeCell ref="A463:B463"/>
    <mergeCell ref="A2:F2"/>
    <mergeCell ref="A1:F1"/>
  </mergeCells>
  <pageMargins left="0.27559055118110237" right="0.31496062992125984" top="0.31496062992125984" bottom="0.27559055118110237" header="0.15748031496062992" footer="0.15748031496062992"/>
  <pageSetup paperSize="9" scale="72" fitToHeight="0"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vt:lpstr>
      <vt:lpstr>приложение!Заголовки_для_печати</vt:lpstr>
      <vt:lpstr>приложение!Область_печати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Соловьёва</dc:creator>
  <cp:lastModifiedBy>Давыдова</cp:lastModifiedBy>
  <cp:lastPrinted>2021-05-11T09:42:46Z</cp:lastPrinted>
  <dcterms:created xsi:type="dcterms:W3CDTF">2018-12-25T15:55:39Z</dcterms:created>
  <dcterms:modified xsi:type="dcterms:W3CDTF">2021-05-11T12:45:00Z</dcterms:modified>
</cp:coreProperties>
</file>